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5" yWindow="75" windowWidth="9255" windowHeight="9060" tabRatio="722" activeTab="10"/>
  </bookViews>
  <sheets>
    <sheet name="приложение  1" sheetId="1" r:id="rId1"/>
    <sheet name="приложение 2" sheetId="2" r:id="rId2"/>
    <sheet name="Форма_3п" sheetId="3" state="hidden" r:id="rId3"/>
    <sheet name="пер2 СНГ" sheetId="4" state="hidden" r:id="rId4"/>
    <sheet name="Пер2СНГБеларусь" sheetId="5" state="hidden" r:id="rId5"/>
    <sheet name="пер2 вне СНГ" sheetId="6" state="hidden" r:id="rId6"/>
    <sheet name="Шаблон" sheetId="7" state="hidden" r:id="rId7"/>
    <sheet name="Cond_2p" sheetId="8" state="hidden" r:id="rId8"/>
    <sheet name="Subjects" sheetId="9" state="hidden" r:id="rId9"/>
    <sheet name="Cond_3p" sheetId="10" state="hidden" r:id="rId10"/>
    <sheet name="Прил. 2 для печати" sheetId="11" r:id="rId11"/>
  </sheets>
  <definedNames>
    <definedName name="Z_0F955BED_3AA5_4ED9_8747_25E63CDA70F7_.wvu.Cols" localSheetId="0" hidden="1">'приложение  1'!$D:$L</definedName>
    <definedName name="Z_0F955BED_3AA5_4ED9_8747_25E63CDA70F7_.wvu.FilterData" localSheetId="0" hidden="1">'приложение  1'!$C$1:$H$138</definedName>
    <definedName name="Z_0F955BED_3AA5_4ED9_8747_25E63CDA70F7_.wvu.PrintArea" localSheetId="7" hidden="1">'Cond_2p'!$A:$XFD</definedName>
    <definedName name="Z_0F955BED_3AA5_4ED9_8747_25E63CDA70F7_.wvu.PrintTitles" localSheetId="0" hidden="1">'приложение  1'!$8:$10</definedName>
    <definedName name="Z_0F955BED_3AA5_4ED9_8747_25E63CDA70F7_.wvu.Rows" localSheetId="0" hidden="1">'приложение  1'!$3:$3,'приложение  1'!#REF!</definedName>
    <definedName name="Z_1CCF9464_AEC0_4C0F_98A5_E7B17D04C7EE_.wvu.Cols" localSheetId="0" hidden="1">'приложение  1'!$D:$L</definedName>
    <definedName name="Z_1CCF9464_AEC0_4C0F_98A5_E7B17D04C7EE_.wvu.FilterData" localSheetId="0" hidden="1">'приложение  1'!$C$1:$H$138</definedName>
    <definedName name="Z_1CCF9464_AEC0_4C0F_98A5_E7B17D04C7EE_.wvu.PrintArea" localSheetId="7" hidden="1">'Cond_2p'!$A:$XFD</definedName>
    <definedName name="Z_1CCF9464_AEC0_4C0F_98A5_E7B17D04C7EE_.wvu.PrintTitles" localSheetId="0" hidden="1">'приложение  1'!$8:$10</definedName>
    <definedName name="Z_2A0D3FC1_008C_421C_8185_69EEE9802E8F_.wvu.FilterData" localSheetId="0" hidden="1">'приложение  1'!$C$1:$H$138</definedName>
    <definedName name="Z_4D3410BB_2371_487E_AAF7_AC8AFE6E56CA_.wvu.Cols" localSheetId="0" hidden="1">'приложение  1'!$D:$L</definedName>
    <definedName name="Z_4D3410BB_2371_487E_AAF7_AC8AFE6E56CA_.wvu.FilterData" localSheetId="0" hidden="1">'приложение  1'!$C$1:$H$138</definedName>
    <definedName name="Z_4D3410BB_2371_487E_AAF7_AC8AFE6E56CA_.wvu.PrintArea" localSheetId="7" hidden="1">'Cond_2p'!$A:$XFD</definedName>
    <definedName name="Z_4D3410BB_2371_487E_AAF7_AC8AFE6E56CA_.wvu.PrintTitles" localSheetId="0" hidden="1">'приложение  1'!$8:$10</definedName>
    <definedName name="Z_77D4B8AA_2D12_454E_8920_2F102814BFC0_.wvu.PrintArea" localSheetId="2" hidden="1">'Форма_3п'!$A$1:$G$101</definedName>
    <definedName name="Z_A77FDE54_1C34_42D3_AB21_D5EA3CF0EB76_.wvu.FilterData" localSheetId="0" hidden="1">'приложение  1'!$C$1:$H$138</definedName>
    <definedName name="Z_AC0A06EF_23F9_405C_A847_5A1F3FCA51B1_.wvu.FilterData" localSheetId="0" hidden="1">'приложение  1'!$C$1:$H$138</definedName>
    <definedName name="Z_CA566A40_D8DF_4A83_8430_0418F2E4D7CA_.wvu.FilterData" localSheetId="0" hidden="1">'приложение  1'!$C$1:$H$138</definedName>
    <definedName name="Z_F999748C_9832_11D8_83FB_00E04C392051_.wvu.Cols" localSheetId="0" hidden="1">'приложение  1'!$D:$L</definedName>
    <definedName name="Z_F999748C_9832_11D8_83FB_00E04C392051_.wvu.FilterData" localSheetId="0" hidden="1">'приложение  1'!$C$1:$H$138</definedName>
    <definedName name="Z_F999748C_9832_11D8_83FB_00E04C392051_.wvu.PrintArea" localSheetId="7" hidden="1">'Cond_2p'!$A:$XFD</definedName>
    <definedName name="Z_F999748C_9832_11D8_83FB_00E04C392051_.wvu.PrintTitles" localSheetId="0" hidden="1">'приложение  1'!$8:$10</definedName>
    <definedName name="Z_F999748C_9832_11D8_83FB_00E04C392051_.wvu.Rows" localSheetId="0" hidden="1">'приложение  1'!$3:$3,'приложение  1'!#REF!</definedName>
    <definedName name="_xlnm.Print_Titles" localSheetId="0">'приложение  1'!$8:$10</definedName>
    <definedName name="_xlnm.Print_Area" localSheetId="7">'Cond_2p'!$A:$IV</definedName>
    <definedName name="_xlnm.Print_Area" localSheetId="0">'приложение  1'!$A$1:$S$178</definedName>
  </definedNames>
  <calcPr fullCalcOnLoad="1"/>
</workbook>
</file>

<file path=xl/sharedStrings.xml><?xml version="1.0" encoding="utf-8"?>
<sst xmlns="http://schemas.openxmlformats.org/spreadsheetml/2006/main" count="2292" uniqueCount="923">
  <si>
    <t>Импорт товаров и услуг - всего</t>
  </si>
  <si>
    <t>Импорт услуг</t>
  </si>
  <si>
    <t>в том числе по группам товаров:</t>
  </si>
  <si>
    <t>Продовольственные товары и сельскохозяйственное сырье (кроме текстильного) (код ТН ВЭД 01-24)</t>
  </si>
  <si>
    <t>Топливно-энергетические товары (27)</t>
  </si>
  <si>
    <t xml:space="preserve">Продукция химической промышленности, каучук (28-40) </t>
  </si>
  <si>
    <t>Древесина и целлюлозно-бумажные изделия (44-49)</t>
  </si>
  <si>
    <t>Металлы и изделия из них (72-83)</t>
  </si>
  <si>
    <t>Машины, оборудование и транспортные средства (84-90)</t>
  </si>
  <si>
    <t>Текстиль, текстильные  изделия  и обувь (50 - 67)</t>
  </si>
  <si>
    <t>5. Малое предпринимательство</t>
  </si>
  <si>
    <t>Количество малых предприятий - всего по состоянию на конец года</t>
  </si>
  <si>
    <t>в том числе по видам экономической деятельности:</t>
  </si>
  <si>
    <t>РАЗДЕЛ C: Добыча полезных ископаемых</t>
  </si>
  <si>
    <t>РАЗДЕЛ D: Обрабатывающие производства</t>
  </si>
  <si>
    <t>РАЗДЕЛ E: Производство и распределение электроэнергии, газа и воды</t>
  </si>
  <si>
    <t>РАЗДЕЛ F: Строительство</t>
  </si>
  <si>
    <t>РАЗДЕЛ G: Оптовая и розничная торговля; ремонт автотранспортных средств, мотоциклов, бытовых изделий и предметов личного пользования</t>
  </si>
  <si>
    <t>Среднесписочная численность работников (без внешних совместителей) , занятых на малых предприятиях - всего</t>
  </si>
  <si>
    <t>Оборот малых предприятий</t>
  </si>
  <si>
    <t>Индекс производства</t>
  </si>
  <si>
    <t>Ликвидация основных фондов по полной учетной стоимости</t>
  </si>
  <si>
    <t>Оборот малых предприятий - РАЗДЕЛ C: Добыча полезных ископаемых</t>
  </si>
  <si>
    <t>Оборот малых предприятий - РАЗДЕЛ D: Обрабатывающие производства</t>
  </si>
  <si>
    <t>Оборот малых предприятий - РАЗДЕЛ E: Производство и распределение электроэнергии, газа и воды</t>
  </si>
  <si>
    <t>Оборот малых предприятий - РАЗДЕЛ F: Строительство</t>
  </si>
  <si>
    <t>Индекс производства - РАЗДЕЛ F: Строительство</t>
  </si>
  <si>
    <t>Оборот малых предприятий - РАЗДЕЛ G: Оптовая и розничная торговля; ремонт автотранспортных средств, мотоциклов, бытовых изделий и предметов личного пользования</t>
  </si>
  <si>
    <t>Индекс производства - РАЗДЕЛ G: Оптовая и розничная торговля; ремонт автотранспортных средств, мотоциклов, бытовых изделий и предметов личного пользования</t>
  </si>
  <si>
    <t>6. Инвестиции</t>
  </si>
  <si>
    <t>Инвестиции в основной капитал за счет всех источников финансирования - всего</t>
  </si>
  <si>
    <t>Индекс физического объема, % к предыдущему году в сопоставимых ценах</t>
  </si>
  <si>
    <t>Индекс-дефлятор, % к предыдущему году</t>
  </si>
  <si>
    <t>Инвестиции в основной капитал за счет всех источников финансирования (без субъектов малого предпринимательства и параметров неформальной деятельности) - всего</t>
  </si>
  <si>
    <t>в том числе по видам экономической деятельности (без субъектов малого предпринимательства и параметров неформальной деятельности):</t>
  </si>
  <si>
    <t>РАЗДЕЛ A: Сельское хозяйство, охота и лесное хозяйство</t>
  </si>
  <si>
    <t>РАЗДЕЛ B: Рыболовство, рыбоводство</t>
  </si>
  <si>
    <t>Подраздел CA: Добыча топливно-энергетических полезных ископаемых</t>
  </si>
  <si>
    <t>Подраздел CB: Добыча полезных ископаемых, кроме топливно-энергетических</t>
  </si>
  <si>
    <t>Подраздел DA: Производство пищевых продуктов, включая напитки, и табака</t>
  </si>
  <si>
    <t>Подраздел DB: Текстильное и швейное производство</t>
  </si>
  <si>
    <t>Подраздел DC: Производство кожи, изделий из кожи и производство обуви</t>
  </si>
  <si>
    <t>Подраздел DD: Обработка древесины и производство изделий из дерева</t>
  </si>
  <si>
    <t>Бюджетные средства -федеральные - областной бюджет</t>
  </si>
  <si>
    <t>Инвестиции по источникам- собственные-привлеченные</t>
  </si>
  <si>
    <t>Разница между созданием новой стоимости и инвестициям по крупным и средним</t>
  </si>
  <si>
    <t>Подраздел DE: Целлюлозно-бумажное производство; издательская и полиграфическая деятельность</t>
  </si>
  <si>
    <t>Подраздел DF: Производство кокса, нефтепродуктов и ядерных материалов</t>
  </si>
  <si>
    <t>Подраздел DG: Химическое производство</t>
  </si>
  <si>
    <t>Подраздел DH: Производство резиновых и пластмассовых изделий</t>
  </si>
  <si>
    <t>Подраздел DI: Производство прочих неметаллических минеральных продуктов</t>
  </si>
  <si>
    <t>Подраздел DJ: Металлургическое производство и производство готовых металлических изделий</t>
  </si>
  <si>
    <t>Подраздел DK: Производство машин и оборудования</t>
  </si>
  <si>
    <t>Подраздел DL: Производство электрооборудования, электронного и оптического оборудования</t>
  </si>
  <si>
    <t>Подраздел DM: Производство транспортных средств и оборудования</t>
  </si>
  <si>
    <t>Подраздел DN: Прочие производства</t>
  </si>
  <si>
    <t>РАЗДЕЛ H: Гостиницы и рестораны</t>
  </si>
  <si>
    <t>РАЗДЕЛ I: Транспорт и связь</t>
  </si>
  <si>
    <t>РАЗДЕЛ J: Финансовая деятельность</t>
  </si>
  <si>
    <t>РАЗДЕЛ K: Операции с недвижимым имуществом, аренда и предоставление услуг</t>
  </si>
  <si>
    <t>РАЗДЕЛ L: Государственное управление и обеспечение военной безопасности; обязательное социальное обеспечение</t>
  </si>
  <si>
    <t>РАЗДЕЛ M: Образование</t>
  </si>
  <si>
    <t>РАЗДЕЛ N: Здравоохранение и предоставление социальных услуг</t>
  </si>
  <si>
    <t>РАЗДЕЛ O: Предоставление прочих коммунальных, социальных и персональных услуг</t>
  </si>
  <si>
    <t>РАЗДЕЛ Q: Деятельность экстерриториальных организаций</t>
  </si>
  <si>
    <t>Инвестиции в основной капитал по источникам финансирования без субъектов малого предпринимательства и параметров неформальной деятельности:</t>
  </si>
  <si>
    <t>Собственные средства предприятий</t>
  </si>
  <si>
    <t>прибыль</t>
  </si>
  <si>
    <t>амортизация</t>
  </si>
  <si>
    <t>Привлеченные средства</t>
  </si>
  <si>
    <t>кредиты банков</t>
  </si>
  <si>
    <t>в том числе кредиты иностранных банков</t>
  </si>
  <si>
    <t>заемные средства других организаций</t>
  </si>
  <si>
    <t>бюджетные средства</t>
  </si>
  <si>
    <t>из федерального бюджета</t>
  </si>
  <si>
    <t>из него по федеральной адресной инвестиционной программе</t>
  </si>
  <si>
    <t>из бюджетов субъектов федерации</t>
  </si>
  <si>
    <t>средства внебюджетных фондов</t>
  </si>
  <si>
    <t>прочие</t>
  </si>
  <si>
    <t>в том числе: средства от эмиссии акций</t>
  </si>
  <si>
    <t>Инвестиции в основной капитал, направляемые на реализацию федеральных целевых программ за счет всех источников финансирования</t>
  </si>
  <si>
    <t xml:space="preserve"> в том числе:</t>
  </si>
  <si>
    <t>за счет федерального бюджета - всего</t>
  </si>
  <si>
    <t>за счет бюджета субъекта Российской Федерации - всего</t>
  </si>
  <si>
    <t>тыс. долл. США</t>
  </si>
  <si>
    <t>прямые</t>
  </si>
  <si>
    <t>портфельные</t>
  </si>
  <si>
    <t>прочие (торговые кредиты, кредиты международных финансовых организаций, банковские вклады и др.)</t>
  </si>
  <si>
    <t>Объем работ, выполненных по виду деятельности "строительство"</t>
  </si>
  <si>
    <t>Создание новой стоимости</t>
  </si>
  <si>
    <r>
      <t xml:space="preserve">Ликвидация основных фондов по полной учетной </t>
    </r>
    <r>
      <rPr>
        <sz val="8"/>
        <rFont val="Tahoma"/>
        <family val="2"/>
      </rPr>
      <t>стоимости</t>
    </r>
  </si>
  <si>
    <t>Стоимость основных фондов по полной учетной стоимости на конец года</t>
  </si>
  <si>
    <t>7. Финансы</t>
  </si>
  <si>
    <t>налог на доходы физических лиц</t>
  </si>
  <si>
    <t>налог на добычу полезных ископаемых</t>
  </si>
  <si>
    <t>часть единого социального налога, централизуемая государственными внебюджетными фондами</t>
  </si>
  <si>
    <t>от государственных внебюджетных фондов</t>
  </si>
  <si>
    <t>из них за счет:</t>
  </si>
  <si>
    <t>средств федерального бюджета</t>
  </si>
  <si>
    <t>образование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</si>
  <si>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</si>
  <si>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</si>
  <si>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</si>
  <si>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</si>
  <si>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борьба с беспризорностью, опека, попечительство</t>
  </si>
  <si>
    <t>8. Денежные доходы и расходы населения</t>
  </si>
  <si>
    <t>доходы от предпринимательской деятельности</t>
  </si>
  <si>
    <t>оплата труда</t>
  </si>
  <si>
    <t>социальные выплаты - всего</t>
  </si>
  <si>
    <t>пенсии</t>
  </si>
  <si>
    <t>пособия и социальная помощь</t>
  </si>
  <si>
    <t>стипендии</t>
  </si>
  <si>
    <t>доходы от собственности</t>
  </si>
  <si>
    <t>другие доходы</t>
  </si>
  <si>
    <t>Денежные доходы в расчете на душу населения в месяц</t>
  </si>
  <si>
    <t>рублей</t>
  </si>
  <si>
    <t>из них покупка товаров</t>
  </si>
  <si>
    <t>другие расходы</t>
  </si>
  <si>
    <t>Средний размер назначенных месячных пенсий пенсионеров, состоящих на учете в отделениях Пенсионного фонда РФ</t>
  </si>
  <si>
    <t>Величина прожиточного минимума в среднем на душу населения в месяц</t>
  </si>
  <si>
    <t>9. Труд и занятость</t>
  </si>
  <si>
    <t>Численность занятых в экономике (среднегодовая) - всего</t>
  </si>
  <si>
    <t>Распределение среднегодовой численности занятых в экономике по формам собственности:</t>
  </si>
  <si>
    <t>государственная и муниципальная форма собственности</t>
  </si>
  <si>
    <t>собственность общественных и религиозных организаций (объединений)</t>
  </si>
  <si>
    <t>смешанная российская форма собственности</t>
  </si>
  <si>
    <t>иностранная, совместная российская и иностранная формы собственности</t>
  </si>
  <si>
    <t>частная форма собственности</t>
  </si>
  <si>
    <t>в том числе занятые:</t>
  </si>
  <si>
    <t>в крестьянских (фермерских) хозяйствах (включая наемных работников)</t>
  </si>
  <si>
    <t>на частных предприятиях</t>
  </si>
  <si>
    <t>индивидуальным трудом и по найму у отдель-ных граждан, включая занятых в домашнем хозяйстве производством товаров и услуг для реализации (включая личное подсобное хозяйство)</t>
  </si>
  <si>
    <t>Учащиеся в трудоспособном возрасте, обучающиеся с отрывом от производства</t>
  </si>
  <si>
    <t>Численность безработных, зарегистрированных в органах государственной службы занятости</t>
  </si>
  <si>
    <t>Численность незанятых граждан, зарегистрированных в органах государственной службы занятости, в расчете на одну заявленную вакансию</t>
  </si>
  <si>
    <t>Среднесписочная численность работников организаций - всего</t>
  </si>
  <si>
    <t>Фонд заработной платы работников</t>
  </si>
  <si>
    <t>Просроченная задолженность по заработной плате работников к месячному фонду заработной платы на конец года</t>
  </si>
  <si>
    <t>10. Развитие социальной сферы</t>
  </si>
  <si>
    <t>Численность детей в дошкольных образовательных учреждениях</t>
  </si>
  <si>
    <t>город</t>
  </si>
  <si>
    <t>село</t>
  </si>
  <si>
    <t>Число заболеваний, зарегистрированных у больных с впервые установленном диагнозом (по основным классам болезней)</t>
  </si>
  <si>
    <t>больничными койками</t>
  </si>
  <si>
    <t>в том числе койками</t>
  </si>
  <si>
    <t xml:space="preserve">интенсивного лечения </t>
  </si>
  <si>
    <t xml:space="preserve">восстановительного лечения </t>
  </si>
  <si>
    <t>для лечения хронических больных</t>
  </si>
  <si>
    <t>в стационарных учреждениях социального обслуживания для престарелых и инвалидов (взрослых и детей)</t>
  </si>
  <si>
    <t>стационаров дневного пребывания</t>
  </si>
  <si>
    <t>амбулаторно-поликлиническими учреждениями</t>
  </si>
  <si>
    <t>врачами</t>
  </si>
  <si>
    <t>врачами общей практики (семейными врачами)</t>
  </si>
  <si>
    <t>средним медицинским персоналом</t>
  </si>
  <si>
    <t>стационарными учреждениями социального обслуживания престарелых и инвалидов (взрослых и детей)</t>
  </si>
  <si>
    <t>общедоступными  библиотеками</t>
  </si>
  <si>
    <t>учрежд. на 100 тыс.населения</t>
  </si>
  <si>
    <t>учреждениями культурно-досугового типа</t>
  </si>
  <si>
    <t>дошкольными образовательными учреждениями</t>
  </si>
  <si>
    <t>мест на 1 000 детей дошкольного возраста</t>
  </si>
  <si>
    <t>тыс. кв. м общей площади</t>
  </si>
  <si>
    <t>в том числе за счет:</t>
  </si>
  <si>
    <t>средств бюджетов субъектов Российской Федерации и средств местного бюджета</t>
  </si>
  <si>
    <t>из общего итога - индивидуальные жилые дома, построенные населением за свой счет и с помощью кредитов</t>
  </si>
  <si>
    <t>Общая площадь жилых помещений, приходящаяся на 1 жителя  (на конец года)</t>
  </si>
  <si>
    <t>кв. м</t>
  </si>
  <si>
    <t>Стоимость предоставляемых населению жилищно-коммунальных услуг, рассчитанная по экономически обоснованным тарифам</t>
  </si>
  <si>
    <t xml:space="preserve">Фактический уровень платежей населения за жилье и коммунальные услуги </t>
  </si>
  <si>
    <t>единиц на 100 тыс. населения</t>
  </si>
  <si>
    <t>Численность пенсионеров, состоящих на учете в Пенсионном фонде</t>
  </si>
  <si>
    <t>человек на 1 000 человек населения</t>
  </si>
  <si>
    <t>11. Охрана окружающей среды</t>
  </si>
  <si>
    <t>Инвестиции в основной капитал, направленные на охрану окружающей среды и рациональное использование природных ресурсов за счет всех источников финансирования</t>
  </si>
  <si>
    <t>бюджетов субъектов Российской Федерации и местных бюджетов</t>
  </si>
  <si>
    <t>собственных средств предприятий</t>
  </si>
  <si>
    <t>Сброс загрязненных сточных вод в поверхностные водные объекты</t>
  </si>
  <si>
    <t>Выбросы загрязняющих веществ в атмосферный воздух, отходящих от стационарных источников</t>
  </si>
  <si>
    <t>Объем водопотребления (использования свежей воды)</t>
  </si>
  <si>
    <t>12. Туризм</t>
  </si>
  <si>
    <t>Количество выезжавших в поездки жителей региона</t>
  </si>
  <si>
    <t>Объемы затрат жителей региона на поездки (с разбивкой по целям)</t>
  </si>
  <si>
    <t>Индексы цен на услуги предприятий туриндустрии</t>
  </si>
  <si>
    <t>услуги гостиниц и прочих мест проживания</t>
  </si>
  <si>
    <t>общественное питание</t>
  </si>
  <si>
    <t>экскурсионное обслуживание</t>
  </si>
  <si>
    <t>городской транспорт</t>
  </si>
  <si>
    <t>междугородный автобус</t>
  </si>
  <si>
    <t>железнодорожный транспорт</t>
  </si>
  <si>
    <r>
      <t xml:space="preserve">Основные показатели, представляемые для разработки прогноза социально-экономического развития  Российской Федерации на 2006 год и на период до 2009  года </t>
    </r>
    <r>
      <rPr>
        <sz val="9"/>
        <rFont val="Tahoma"/>
        <family val="2"/>
      </rPr>
      <t>(для субъектов Российской Федерации)</t>
    </r>
  </si>
  <si>
    <t>Пермский край</t>
  </si>
  <si>
    <t>Неналоговые доходы</t>
  </si>
  <si>
    <t>человек на 10 000 населения</t>
  </si>
  <si>
    <t>из них:</t>
  </si>
  <si>
    <t>Количество иностранных посетителей (нерезидентов):</t>
  </si>
  <si>
    <t>- СНГ</t>
  </si>
  <si>
    <t>- вне СНГ</t>
  </si>
  <si>
    <t>в том числе экскурсантов</t>
  </si>
  <si>
    <t>Количество российских посетителей из других регионов (резидентов)</t>
  </si>
  <si>
    <t>Объемы потребления иностранных посетителей с разбивкой</t>
  </si>
  <si>
    <t xml:space="preserve">Объемы потребления российских посетителей </t>
  </si>
  <si>
    <t>доля государственного сектора в общем объеме произведенной промышленной продукции (услуг), (всего, в том числе по отраслям  промышленности )*</t>
  </si>
  <si>
    <t>* - при необходимости можно добавить строки, на этом листе защиты нет</t>
  </si>
  <si>
    <t>Прочие доходы</t>
  </si>
  <si>
    <t>Средства, передаваемые на федеральный уровень власти</t>
  </si>
  <si>
    <t>Средства, получаемые от федерального уровня власти</t>
  </si>
  <si>
    <t>Всего доходов</t>
  </si>
  <si>
    <t>Расходы</t>
  </si>
  <si>
    <t>Затраты на государственные инвестиции</t>
  </si>
  <si>
    <t xml:space="preserve"> </t>
  </si>
  <si>
    <t>млн.кВт.ч.</t>
  </si>
  <si>
    <t>руб./тыс.кВт.ч.</t>
  </si>
  <si>
    <t xml:space="preserve">Индекс тарифов </t>
  </si>
  <si>
    <t>тыс. руб.</t>
  </si>
  <si>
    <t>Выплаты социального характера - всего</t>
  </si>
  <si>
    <t>Выпуск товаров и услуг</t>
  </si>
  <si>
    <t>Пиво</t>
  </si>
  <si>
    <t>Ювелирные изделия в фактических ценах (без НДС и акциза)</t>
  </si>
  <si>
    <t>Код ТН ВЭД*</t>
  </si>
  <si>
    <t>* - коды указаны  в соответствии с товарной номенклатурой, утвержденной постановлением Правительства Российской Федерации от 30 ноября 2001г. № 830</t>
  </si>
  <si>
    <t>2710195100-2710196900</t>
  </si>
  <si>
    <t>СТРАНЫ ВНЕ СНГ</t>
  </si>
  <si>
    <t>СТРАНЫ СНГ</t>
  </si>
  <si>
    <t>в т.ч.РЕСПУБЛИКА БЕЛАРУСЬ</t>
  </si>
  <si>
    <t>%, декабрь к декабрю предыдущего года</t>
  </si>
  <si>
    <t>тонн</t>
  </si>
  <si>
    <t>Удобрения минеральные (в пересчете на 100% питательных веществ)</t>
  </si>
  <si>
    <t>Показатели развития государственного сектора экономики на 2005 год</t>
  </si>
  <si>
    <t>2006 год прогноз</t>
  </si>
  <si>
    <t>2005 год оценка</t>
  </si>
  <si>
    <t>2004 год отчет</t>
  </si>
  <si>
    <t>Количество организаций госсектора, всего</t>
  </si>
  <si>
    <t>по отраслям экономики и промышленности</t>
  </si>
  <si>
    <t>по организационно-правовым формам (государственные унитарные предприятия; государственные учреждения; хозяйственные общества с долей госсобственности, превышающей 50% уставного капитала; хозяйственные общества, в уставном капитале которых более 50% акций (долей) находятся в собственности хозяйственных обществ, относящихся к госсектору) (далее – по организационно-правовым формам)</t>
  </si>
  <si>
    <t xml:space="preserve">доля государственного сектора в общем количестве организаций </t>
  </si>
  <si>
    <t>по организационно-правовым формам</t>
  </si>
  <si>
    <t xml:space="preserve">8. </t>
  </si>
  <si>
    <t>Количество приватизированных имущественных комплексов государственных унитарных предприятий, всего</t>
  </si>
  <si>
    <t xml:space="preserve">9. </t>
  </si>
  <si>
    <t>Средства, полученные от покупателей государственного имущества,всего</t>
  </si>
  <si>
    <t>от продажи акций открытых акционерных обществ</t>
  </si>
  <si>
    <t>от продажи государственного имущества (без продажи акций открытых акционерных обществ)</t>
  </si>
  <si>
    <t>от выкупа земельных участков собственниками объектов недвижимости</t>
  </si>
  <si>
    <t xml:space="preserve">10. </t>
  </si>
  <si>
    <t xml:space="preserve">Перечислено денежных средств, полученных от покупателей государственного имущества, всего </t>
  </si>
  <si>
    <t>в федеральный бюджет</t>
  </si>
  <si>
    <t xml:space="preserve">11. </t>
  </si>
  <si>
    <t xml:space="preserve">Средства, полученные от использования находящегося в госсобственности имущества, всего </t>
  </si>
  <si>
    <t>перечисленные в федеральный бюджет</t>
  </si>
  <si>
    <t>дивиденды по акциям организаций госсектора, принадлежащим государству, всего</t>
  </si>
  <si>
    <t>средства, полученные от сдачи в аренду имущества, находящегося в госсобственности, всего</t>
  </si>
  <si>
    <t>ВСЕГО</t>
  </si>
  <si>
    <r>
      <t>Примечание</t>
    </r>
    <r>
      <rPr>
        <sz val="12"/>
        <rFont val="Times New Roman"/>
        <family val="1"/>
      </rPr>
      <t>. По стоимостным показателям объем в ценах соответствующих лет рассчитываются: 2003 год – отчет,</t>
    </r>
  </si>
  <si>
    <t>2004 и 2005 годы – по индексам цен.</t>
  </si>
  <si>
    <t>№ п.п</t>
  </si>
  <si>
    <t>посещений в смену на 10 тыс. населения</t>
  </si>
  <si>
    <t>чел. на 10 тыс. населения</t>
  </si>
  <si>
    <t>в том числе:</t>
  </si>
  <si>
    <t>мест на 10 тыс. населения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</si>
  <si>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</si>
  <si>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млн.куб.м</t>
  </si>
  <si>
    <t>тыс.т.</t>
  </si>
  <si>
    <t>Объем оборотного и повторно-последовательного использования воды</t>
  </si>
  <si>
    <t>Страны вне СНГ</t>
  </si>
  <si>
    <t>Форма 2п</t>
  </si>
  <si>
    <t>Субъект Российской Федерации:</t>
  </si>
  <si>
    <t>Республика Адыгея</t>
  </si>
  <si>
    <t>Раздел показателей</t>
  </si>
  <si>
    <t>Показатели</t>
  </si>
  <si>
    <t>Единица измерения</t>
  </si>
  <si>
    <t>Код</t>
  </si>
  <si>
    <t>Доп. Код</t>
  </si>
  <si>
    <t>Код отрасли</t>
  </si>
  <si>
    <t>Форма собственности</t>
  </si>
  <si>
    <t>Измерение</t>
  </si>
  <si>
    <t>отчет</t>
  </si>
  <si>
    <t>оценка</t>
  </si>
  <si>
    <t>прогноз</t>
  </si>
  <si>
    <t>вариант 1</t>
  </si>
  <si>
    <t>вариант 2</t>
  </si>
  <si>
    <t>Численность постоянного населения (среднегодовая) - всего</t>
  </si>
  <si>
    <t>тыс.человек</t>
  </si>
  <si>
    <t>млн.руб. в ценах соответствующих лет</t>
  </si>
  <si>
    <t>промышленность</t>
  </si>
  <si>
    <t>строительство</t>
  </si>
  <si>
    <t>%</t>
  </si>
  <si>
    <t>из нее:</t>
  </si>
  <si>
    <t>Протяженность автомобильных дорог общего пользования с твердым покрытием</t>
  </si>
  <si>
    <t>единиц</t>
  </si>
  <si>
    <t>Прокат черных металлов готовый</t>
  </si>
  <si>
    <t>Автомобили грузовые</t>
  </si>
  <si>
    <t>Ткани хлопчатобумажные готовые</t>
  </si>
  <si>
    <t>Цельномолочная продукция (в пересчете на молоко)</t>
  </si>
  <si>
    <t>Из стран вне СНГ - Страны Балтии (справочно)</t>
  </si>
  <si>
    <t xml:space="preserve">Государства-участники СНГ </t>
  </si>
  <si>
    <t>Протяженность автомобильных дорог федерального значения</t>
  </si>
  <si>
    <t>Бензин автомобильный</t>
  </si>
  <si>
    <t>Топливо дизельное</t>
  </si>
  <si>
    <t>Мазут топочный</t>
  </si>
  <si>
    <t>Уголь</t>
  </si>
  <si>
    <t>Трубы стальные</t>
  </si>
  <si>
    <t>Полиэтилен</t>
  </si>
  <si>
    <t>Станки металлорежущие</t>
  </si>
  <si>
    <t>штук</t>
  </si>
  <si>
    <t>Тракторы</t>
  </si>
  <si>
    <t>Древесина деловая</t>
  </si>
  <si>
    <t>Пиломатериалы</t>
  </si>
  <si>
    <t>Бумага</t>
  </si>
  <si>
    <t>Цемент</t>
  </si>
  <si>
    <t>тыс.тонн</t>
  </si>
  <si>
    <t>Телевизоры</t>
  </si>
  <si>
    <t>Холодильники и морозильники бытовые</t>
  </si>
  <si>
    <t>Машины стиральные бытовые</t>
  </si>
  <si>
    <t>Электропылесосы</t>
  </si>
  <si>
    <t>Ткани хлопчатобумажные</t>
  </si>
  <si>
    <t>Изделия трикотажные</t>
  </si>
  <si>
    <t>Обувь</t>
  </si>
  <si>
    <t>Мясо, включая субпродукты 1 категории</t>
  </si>
  <si>
    <t>Яйца</t>
  </si>
  <si>
    <t>км</t>
  </si>
  <si>
    <t>тыс. единиц</t>
  </si>
  <si>
    <t>человек</t>
  </si>
  <si>
    <t>Овоши</t>
  </si>
  <si>
    <t xml:space="preserve">развития субъекта Российской Федерации на 2003 год по разделу </t>
  </si>
  <si>
    <t>Всего расходов</t>
  </si>
  <si>
    <t>Прибыль прибыльных организаций</t>
  </si>
  <si>
    <r>
      <t>Справочно:</t>
    </r>
    <r>
      <rPr>
        <sz val="8"/>
        <rFont val="Tahoma"/>
        <family val="2"/>
      </rPr>
      <t xml:space="preserve"> сальдо прибылей и убытков</t>
    </r>
  </si>
  <si>
    <t>Налоги на прибыль, доходы</t>
  </si>
  <si>
    <t>налог на прибыль организаций</t>
  </si>
  <si>
    <t>Налоги и взносы на социальные нужды</t>
  </si>
  <si>
    <t>Налоги на товары (работы, услуги), реализуемые на территории Российской Федерации</t>
  </si>
  <si>
    <t xml:space="preserve">налог на добавленную стоимость </t>
  </si>
  <si>
    <t xml:space="preserve">акцизы 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</si>
  <si>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</si>
  <si>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</si>
  <si>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</si>
  <si>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Итого доходов</t>
  </si>
  <si>
    <t>Сальдо взаимоотношений с федеральным уровнем власти</t>
  </si>
  <si>
    <t>Расходы за чет средств, остающихся в распоряжении организаций</t>
  </si>
  <si>
    <t>на инвестиции</t>
  </si>
  <si>
    <t>средств бюджета субъекта Федерации</t>
  </si>
  <si>
    <t>Общегосударственные вопросы</t>
  </si>
  <si>
    <t>фундаментальные исследования</t>
  </si>
  <si>
    <t>обслуживание государственного и муниципального долга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</si>
  <si>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</si>
  <si>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</si>
  <si>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</si>
  <si>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</si>
  <si>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</si>
  <si>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Социально-культурные мероприятия</t>
  </si>
  <si>
    <t>культура, кинематография и средства массовой информации</t>
  </si>
  <si>
    <t>здравоохранение и спорт</t>
  </si>
  <si>
    <t>другие вопросы в области социальной политики</t>
  </si>
  <si>
    <t>Превышение доходов над расходами (+), или расходов на доходами (-)</t>
  </si>
  <si>
    <t>Прочие налоговые доходы</t>
  </si>
  <si>
    <t>Численность трудовых ресурсов</t>
  </si>
  <si>
    <t>Лица в трудоспособном возрасте не занятые трудовой деятельностью и учебой</t>
  </si>
  <si>
    <t>Численность безработных, рассчитанная по методологии МОТ</t>
  </si>
  <si>
    <t xml:space="preserve">млн.руб. </t>
  </si>
  <si>
    <t>Доходы - всего</t>
  </si>
  <si>
    <t>ИЗ СТРАН СНГ:</t>
  </si>
  <si>
    <t>Реальные располагаемые денежные доходы населения</t>
  </si>
  <si>
    <t>Расходы и сбережения - всего</t>
  </si>
  <si>
    <t>покупка товаров и оплата услуг</t>
  </si>
  <si>
    <t>обязательные платежи и разнообразные взносы</t>
  </si>
  <si>
    <t>Превышение доходов над расходами (+), или расходов над доходами (-)</t>
  </si>
  <si>
    <t>руб.</t>
  </si>
  <si>
    <t>Численность населения с денежными доходами ниже прожиточного минимума в % ко всему населению</t>
  </si>
  <si>
    <t>Оборот общественного питания</t>
  </si>
  <si>
    <t xml:space="preserve">Объем платных услуг населению </t>
  </si>
  <si>
    <t>Газ естественный (природный)</t>
  </si>
  <si>
    <t>Ввод в эксплуатацию жилых домов за счет всех источников финансирования</t>
  </si>
  <si>
    <t>Численность учащихся в учреждениях:</t>
  </si>
  <si>
    <t>общеобразовательных</t>
  </si>
  <si>
    <t>начального профессионального образования</t>
  </si>
  <si>
    <t>среднего профессионального образования</t>
  </si>
  <si>
    <t>высшего профессионального образования</t>
  </si>
  <si>
    <t>Выпуск специалистов учреждениями:</t>
  </si>
  <si>
    <t>Обеспеченность:</t>
  </si>
  <si>
    <t xml:space="preserve"> коек на 10 тыс.жителей</t>
  </si>
  <si>
    <t xml:space="preserve"> коек на 10 тыс. населения</t>
  </si>
  <si>
    <t>2003 год отчет</t>
  </si>
  <si>
    <t xml:space="preserve">Объем произведенной промышленной продукции (услуг) организациями государственного сектора экономики в действующих ценах </t>
  </si>
  <si>
    <t xml:space="preserve">индекс промышленного производства </t>
  </si>
  <si>
    <t>в % к  пред. году</t>
  </si>
  <si>
    <t xml:space="preserve"> %</t>
  </si>
  <si>
    <t xml:space="preserve">2. </t>
  </si>
  <si>
    <t>Производство продукции сельского хозяйства сельскохозяйственными организациями государственного сектора</t>
  </si>
  <si>
    <t>в действующих ценах</t>
  </si>
  <si>
    <t>индекс производства сельскохозяйственной продукции</t>
  </si>
  <si>
    <t xml:space="preserve">доля государственного сектора в общем объеме производства продукции сельского хозяйства сельскохозяйственными организациями </t>
  </si>
  <si>
    <t xml:space="preserve">3. </t>
  </si>
  <si>
    <t>Инвестиции в основной капитал организаций государственного сектора за счет всех источников финансирования, всего в ценах соответствующих лет</t>
  </si>
  <si>
    <t xml:space="preserve">в сопоставимых ценах </t>
  </si>
  <si>
    <t>доля государственного сектора в общем объеме инвестиций в основной капитал</t>
  </si>
  <si>
    <t xml:space="preserve">4. </t>
  </si>
  <si>
    <t>Среднесписочная численность работников (без внешних совместителей)  организаций госсектора экономики</t>
  </si>
  <si>
    <t>тыс. чел.</t>
  </si>
  <si>
    <t>в том числе по видам экономической деятельности (по крупным и средним предприятиям):</t>
  </si>
  <si>
    <t>Инвестиции в основной капитал по источникам финансирования по крупным и средним предприятиям:</t>
  </si>
  <si>
    <t>доля численности работников организаций госсектора  в общей численности работников в целом по экономике</t>
  </si>
  <si>
    <t xml:space="preserve">5. </t>
  </si>
  <si>
    <t>Фонд начисленной заработной платы всех работников организаций госсектора</t>
  </si>
  <si>
    <t>млн. руб.</t>
  </si>
  <si>
    <t>Объем платных услуг населению, оказываемых организациями госсектора (с учетом НДС и налога с продаж), всего</t>
  </si>
  <si>
    <t>из них: по основным видам платных услуг населению:</t>
  </si>
  <si>
    <t>бытовые услуги</t>
  </si>
  <si>
    <t>транспортные услуги</t>
  </si>
  <si>
    <t>услуги связи</t>
  </si>
  <si>
    <t>жилищные услуги</t>
  </si>
  <si>
    <t>коммунальные услуги</t>
  </si>
  <si>
    <t>услуги учреждений культуры</t>
  </si>
  <si>
    <t>услуги в системе образования</t>
  </si>
  <si>
    <t>медицинские услуги</t>
  </si>
  <si>
    <t>туристские услуги</t>
  </si>
  <si>
    <t>услуги физической культуры и спорта</t>
  </si>
  <si>
    <t>- млн. рублей</t>
  </si>
  <si>
    <r>
      <t>в % к  пред. году</t>
    </r>
    <r>
      <rPr>
        <sz val="12"/>
        <rFont val="Times New Roman"/>
        <family val="1"/>
      </rPr>
      <t xml:space="preserve"> </t>
    </r>
  </si>
  <si>
    <t>санаторно-оздоровительные услуги</t>
  </si>
  <si>
    <t>услуги гостиниц и аналогичных средств размещения</t>
  </si>
  <si>
    <t>прочие виды платных услуг</t>
  </si>
  <si>
    <t>доля госсектора в общем объеме платных услуг населению</t>
  </si>
  <si>
    <t>по основным видам платных услуг населению, указанным выше</t>
  </si>
  <si>
    <t>Инвестиции в основной капитал по полному кругу предприятий и организаций за счет всех источников финансирования - всего</t>
  </si>
  <si>
    <t>Инвестиции в основной капитал субъектов малого предпринимательства</t>
  </si>
  <si>
    <t>Средства населения на индивидуальное жилищное строительство</t>
  </si>
  <si>
    <t>в том числе по субъектам хозяйственной деятельности:</t>
  </si>
  <si>
    <t>Инвестиции в основной капитал крупных и средних предприятий за счет всех источников финансирования - всего</t>
  </si>
  <si>
    <t>Инвестиции в основной капитал крупных и средних предприятий по источникам финансирования</t>
  </si>
  <si>
    <t>из областного бюджета</t>
  </si>
  <si>
    <t>из местного бюджета</t>
  </si>
  <si>
    <t xml:space="preserve">Объем работ, выполненных по виду деятельности "строительство" </t>
  </si>
  <si>
    <t xml:space="preserve">Индекс-дефлятор по объему работ, выполненных по виду деятельности "строительство" </t>
  </si>
  <si>
    <t>ИНВЕСТИЦИИ</t>
  </si>
  <si>
    <t>СТРОИТЕЛЬСТВО</t>
  </si>
  <si>
    <t>КОНТРОЛЬ</t>
  </si>
  <si>
    <t>Структура и использование государственной собственности</t>
  </si>
  <si>
    <t xml:space="preserve">7. </t>
  </si>
  <si>
    <t>Ожидаемая продолжительность жизни при рождении</t>
  </si>
  <si>
    <t>число лет</t>
  </si>
  <si>
    <t>человек на 1000 населения</t>
  </si>
  <si>
    <t>Уровень безработицы (по методологии МОТ)</t>
  </si>
  <si>
    <t>Уровень зарегистрированной безработицы</t>
  </si>
  <si>
    <t>Реальный размер назначенных пенсий</t>
  </si>
  <si>
    <t>единиц на 1000 человек населения</t>
  </si>
  <si>
    <t>Число зарегистрированных преступлений</t>
  </si>
  <si>
    <t>Мотоциклы</t>
  </si>
  <si>
    <t>Коньяки</t>
  </si>
  <si>
    <t>Вина виноградные</t>
  </si>
  <si>
    <t>Вина плодовые</t>
  </si>
  <si>
    <t>Вина шампанские и игристые</t>
  </si>
  <si>
    <t>Напитки слабоалкогольные с содержанием этилового спирта не более 9%</t>
  </si>
  <si>
    <t>Нефть, включая газовый конденсат</t>
  </si>
  <si>
    <t>Электроэнергия</t>
  </si>
  <si>
    <t>Товарная пищевая рыбная продукция, включая консервы рыбные</t>
  </si>
  <si>
    <t>Агинский Бурятский автономный округ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</si>
  <si>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</si>
  <si>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</si>
  <si>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</si>
  <si>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</si>
  <si>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</si>
  <si>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</si>
  <si>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</si>
  <si>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</si>
  <si>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</si>
  <si>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</si>
  <si>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</si>
  <si>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</si>
  <si>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</si>
  <si>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</si>
  <si>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</si>
  <si>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</si>
  <si>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Камчатская область</t>
  </si>
  <si>
    <t>02</t>
  </si>
  <si>
    <t>04</t>
  </si>
  <si>
    <t>30</t>
  </si>
  <si>
    <t>Карачаево-Черкесская Республика</t>
  </si>
  <si>
    <t>Кемеровская область</t>
  </si>
  <si>
    <t>Кировская область</t>
  </si>
  <si>
    <t>Корякский автономный округ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</si>
  <si>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</si>
  <si>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</si>
  <si>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</si>
  <si>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</si>
  <si>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</si>
  <si>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</si>
  <si>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</si>
  <si>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</si>
  <si>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</si>
  <si>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</si>
  <si>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</si>
  <si>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</si>
  <si>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</si>
  <si>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</si>
  <si>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</si>
  <si>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</si>
  <si>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</si>
  <si>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</si>
  <si>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</si>
  <si>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Приморский край</t>
  </si>
  <si>
    <t>Псковская область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</si>
  <si>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</si>
  <si>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</si>
  <si>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</si>
  <si>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</si>
  <si>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</si>
  <si>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</si>
  <si>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</si>
  <si>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</si>
  <si>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</si>
  <si>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</si>
  <si>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</si>
  <si>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</si>
  <si>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</si>
  <si>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</si>
  <si>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</si>
  <si>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</si>
  <si>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</si>
  <si>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</si>
  <si>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</si>
  <si>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</si>
  <si>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</si>
  <si>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</si>
  <si>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</si>
  <si>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</si>
  <si>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Таймырский (Долгано-Ненецкий) автономный округ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</si>
  <si>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</si>
  <si>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</si>
  <si>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</si>
  <si>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</si>
  <si>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</si>
  <si>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</si>
  <si>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</si>
  <si>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Усть-Ордынский Бурятский автономный округ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</si>
  <si>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</si>
  <si>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</si>
  <si>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</si>
  <si>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</si>
  <si>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Читинская область</t>
  </si>
  <si>
    <t>Чувашская Республика</t>
  </si>
  <si>
    <t>Чукотский автономный округ</t>
  </si>
  <si>
    <t>Эвенкийский автономный округ</t>
  </si>
  <si>
    <t>Ямало-Ненецкий автономный округ</t>
  </si>
  <si>
    <t>Ярославская область</t>
  </si>
  <si>
    <t>НЕ ВЫБРАН</t>
  </si>
  <si>
    <t>перечень №2</t>
  </si>
  <si>
    <t xml:space="preserve">важнейших видов продукции для разработки прогноза социально-экономического </t>
  </si>
  <si>
    <t>Внешнеэкономическая деятельность</t>
  </si>
  <si>
    <t>Наименование продукции</t>
  </si>
  <si>
    <t xml:space="preserve"> Единицы измерения</t>
  </si>
  <si>
    <t>в натуральном выражении</t>
  </si>
  <si>
    <t>Млн. долл. США</t>
  </si>
  <si>
    <t>ЭКСПОРТ</t>
  </si>
  <si>
    <t>Уголь каменный</t>
  </si>
  <si>
    <t>Нефть сырая</t>
  </si>
  <si>
    <t>Нефтепродукты</t>
  </si>
  <si>
    <t>Газ природный</t>
  </si>
  <si>
    <t>млрд.куб.м</t>
  </si>
  <si>
    <t>млн.кВт-ч</t>
  </si>
  <si>
    <t>Удобрения азотные</t>
  </si>
  <si>
    <t>Удобрения калийные</t>
  </si>
  <si>
    <t>Удобрения смешанные</t>
  </si>
  <si>
    <t>Лесоматериалы необработанные</t>
  </si>
  <si>
    <t>тыс.куб.м</t>
  </si>
  <si>
    <t>Лесоматериалы обработанные</t>
  </si>
  <si>
    <t>4702-4704</t>
  </si>
  <si>
    <t>Целлюлоза древесная</t>
  </si>
  <si>
    <t>Черные металлы</t>
  </si>
  <si>
    <t>Медь рафинированная</t>
  </si>
  <si>
    <t>сельское хозяйство</t>
  </si>
  <si>
    <t>транспорт</t>
  </si>
  <si>
    <t>связь</t>
  </si>
  <si>
    <t>Никель необработанный</t>
  </si>
  <si>
    <t>Алюминий необработанный</t>
  </si>
  <si>
    <t>84-90</t>
  </si>
  <si>
    <t>Машины и оборудование</t>
  </si>
  <si>
    <t>-</t>
  </si>
  <si>
    <t>Автомобили легковые</t>
  </si>
  <si>
    <t>тыс.шт.</t>
  </si>
  <si>
    <t>ИМПОРТ</t>
  </si>
  <si>
    <t>0201-0204</t>
  </si>
  <si>
    <t>Прочие расходы</t>
  </si>
  <si>
    <t>Мясо свежее и мороженое</t>
  </si>
  <si>
    <t>0402</t>
  </si>
  <si>
    <t>Молоко и сливки сгущенные</t>
  </si>
  <si>
    <t>0405</t>
  </si>
  <si>
    <t>Масло сливочное</t>
  </si>
  <si>
    <t>Зерновые культуры</t>
  </si>
  <si>
    <t>Масло подсолнечное</t>
  </si>
  <si>
    <t>170111-170112</t>
  </si>
  <si>
    <t>Сахар-сырец</t>
  </si>
  <si>
    <t>Сахар белый</t>
  </si>
  <si>
    <t>Напитки алкогольные и безалкогольные</t>
  </si>
  <si>
    <t>4001-4002</t>
  </si>
  <si>
    <t>Каучук натуральный и синтетический</t>
  </si>
  <si>
    <t>Шерсть</t>
  </si>
  <si>
    <t>Волокно хлопковое, нечесаное</t>
  </si>
  <si>
    <t>Волокно льняное</t>
  </si>
  <si>
    <t>Ферросплавы</t>
  </si>
  <si>
    <t>7304-7306</t>
  </si>
  <si>
    <t>Свинец</t>
  </si>
  <si>
    <t>Пшеница и меслин</t>
  </si>
  <si>
    <t>(для субъектов Российской Федерации)</t>
  </si>
  <si>
    <t>(форма № 3п)</t>
  </si>
  <si>
    <t>1.</t>
  </si>
  <si>
    <t>6.</t>
  </si>
  <si>
    <t>тыс. человек</t>
  </si>
  <si>
    <t>млн. рублей</t>
  </si>
  <si>
    <t>Водка, дал 100% спирта</t>
  </si>
  <si>
    <t>Фосфаты кальция</t>
  </si>
  <si>
    <t>Руды и концентраты железные</t>
  </si>
  <si>
    <t>Кокс и полукокс</t>
  </si>
  <si>
    <t>Дизельное топливо</t>
  </si>
  <si>
    <t>Мазут</t>
  </si>
  <si>
    <t>Аммиак безводный</t>
  </si>
  <si>
    <t>Метанол</t>
  </si>
  <si>
    <t>Каучук синтетический</t>
  </si>
  <si>
    <t>Фанера клееная</t>
  </si>
  <si>
    <t>Бумага газетная</t>
  </si>
  <si>
    <t>5208-5212</t>
  </si>
  <si>
    <t>тыс.кв.м.</t>
  </si>
  <si>
    <t>72 (кроме 7201-7204)</t>
  </si>
  <si>
    <t>Черные металлы (кроме чугуна, ферросплавов, отходов и лома)</t>
  </si>
  <si>
    <t>Полуфабрикаты из углеродистой стали</t>
  </si>
  <si>
    <t>7208-7212</t>
  </si>
  <si>
    <t>Прокат плоский из углеродистой стали</t>
  </si>
  <si>
    <t>0207</t>
  </si>
  <si>
    <t>Мясо птицы свежее и мороженое</t>
  </si>
  <si>
    <t>0302-0304</t>
  </si>
  <si>
    <t>Рыба свежая и мороженая</t>
  </si>
  <si>
    <t>0805</t>
  </si>
  <si>
    <t>Цитрусовые</t>
  </si>
  <si>
    <t>0901</t>
  </si>
  <si>
    <t>Кофе</t>
  </si>
  <si>
    <t>0902</t>
  </si>
  <si>
    <t>Чай</t>
  </si>
  <si>
    <t>Ячмень</t>
  </si>
  <si>
    <t>Кукуруза</t>
  </si>
  <si>
    <t>Изделия и консервы из мяса</t>
  </si>
  <si>
    <t>Какао-бобы</t>
  </si>
  <si>
    <t>Продукты, содержащие какао</t>
  </si>
  <si>
    <t>Сигареты и сигары</t>
  </si>
  <si>
    <t>Руды и концентраты алюминиевые</t>
  </si>
  <si>
    <t>Антибиотики</t>
  </si>
  <si>
    <t>Зерно (в весе после доработки)</t>
  </si>
  <si>
    <t>Сахарная свекла</t>
  </si>
  <si>
    <t>Подсолнечник</t>
  </si>
  <si>
    <t>Картофель</t>
  </si>
  <si>
    <t>Скот и птица</t>
  </si>
  <si>
    <t>Молоко</t>
  </si>
  <si>
    <t>3003-3004</t>
  </si>
  <si>
    <t>Медикаменты</t>
  </si>
  <si>
    <t>Химические средства защиты растений</t>
  </si>
  <si>
    <t>61-62</t>
  </si>
  <si>
    <t>Одежда</t>
  </si>
  <si>
    <t>Обувь кожаная</t>
  </si>
  <si>
    <t>млн.пар</t>
  </si>
  <si>
    <t>9401-9403</t>
  </si>
  <si>
    <t>Мебель</t>
  </si>
  <si>
    <t>№ п/п</t>
  </si>
  <si>
    <t>2710114100-2710115900</t>
  </si>
  <si>
    <t>Топливо реактивное</t>
  </si>
  <si>
    <t>2710193100-2710194900</t>
  </si>
  <si>
    <t>Единицы измерения</t>
  </si>
  <si>
    <t xml:space="preserve">     2.1. Выпуск товаров и услуг</t>
  </si>
  <si>
    <t xml:space="preserve">     2.2. Валовой региональный продукт</t>
  </si>
  <si>
    <t xml:space="preserve">     2.3. Промышленное производство</t>
  </si>
  <si>
    <t xml:space="preserve">            Добыча полезных ископаемых</t>
  </si>
  <si>
    <t xml:space="preserve">            Обрабатывающие производства</t>
  </si>
  <si>
    <t xml:space="preserve">            Производство и распределение электроэнергии, газа и воды</t>
  </si>
  <si>
    <t xml:space="preserve">     2.4. Сельское хозяйство</t>
  </si>
  <si>
    <t xml:space="preserve">     2.5. Транспорт и связь</t>
  </si>
  <si>
    <t xml:space="preserve">     2.6. Производство важнейших видов продукции в натуральном выражении </t>
  </si>
  <si>
    <t>Иностранные инвестиции</t>
  </si>
  <si>
    <t>Доходы</t>
  </si>
  <si>
    <t>млн.руб.</t>
  </si>
  <si>
    <t>Амортизационные отчисления</t>
  </si>
  <si>
    <t>1. Демографические показатели</t>
  </si>
  <si>
    <t>% к предыдущему году</t>
  </si>
  <si>
    <t>городского</t>
  </si>
  <si>
    <t xml:space="preserve">сельского 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</si>
  <si>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</si>
  <si>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</si>
  <si>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</si>
  <si>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Коэффициент миграционного прироста</t>
  </si>
  <si>
    <t>2. Производство товаров и услуг</t>
  </si>
  <si>
    <t>2.1. Выпуск товаров и услуг</t>
  </si>
  <si>
    <t>млн. руб. в основных ценах соответствующих лет</t>
  </si>
  <si>
    <t>2.2. Валовой региональный продукт</t>
  </si>
  <si>
    <t>Валовой региональный продукт - всего</t>
  </si>
  <si>
    <t>млн. руб. в ценах соответствующих лет</t>
  </si>
  <si>
    <t>% к предыдущему году в сопоставимых ценах</t>
  </si>
  <si>
    <t>индекс-дефлятор, % к пред. году</t>
  </si>
  <si>
    <t>2.3. Промышленное производство</t>
  </si>
  <si>
    <t>Индекс промышленного производства (РАЗДЕЛ C: Добыча полезных ископаемых+РАЗДЕЛ D: Обрабатывающие производства+РАЗДЕЛ E: Производство и распределение электроэнергии, газа и воды)</t>
  </si>
  <si>
    <t>Добыча полезных ископаемых</t>
  </si>
  <si>
    <t>Объем отгруженных товаров собственного производства, выполненных работ и услуг собственными силами - РАЗДЕЛ C: Добыча полезных ископаемых</t>
  </si>
  <si>
    <t>Индекс производства - РАЗДЕЛ C: Добыча полезных ископаемых</t>
  </si>
  <si>
    <t>Индекс-дефлятор - РАЗДЕЛ C: Добыча полезных ископаемых</t>
  </si>
  <si>
    <t>Объем отгруженных товаров собственного производства, выполненных работ и услуг собственными силами - Подраздел CA: Добыча топливно-энергетических полезных ископаемых</t>
  </si>
  <si>
    <t>Индекс производства - Подраздел CA: Добыча топливно-энергетических полезных ископаемых</t>
  </si>
  <si>
    <t>Индекс-дефлятор - Подраздел CA: Добыча топливно-энергетических полезных ископаемых</t>
  </si>
  <si>
    <t>Объем отгруженных товаров собственного производства, выполненных работ и услуг собственными силами - Подраздел CB: Добыча полезных ископаемых, кроме топливно-энергетических</t>
  </si>
  <si>
    <t>Индекс производства - Подраздел CB: Добыча полезных ископаемых, кроме топливно-энергетических</t>
  </si>
  <si>
    <t>Индекс-дефлятор - Подраздел CB: Добыча полезных ископаемых, кроме топливно-энергетических</t>
  </si>
  <si>
    <t>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</si>
  <si>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 D: Обрабатывающие производства</t>
  </si>
  <si>
    <t>Индекс производства - РАЗДЕЛ D: Обрабатывающие производства</t>
  </si>
  <si>
    <t>Индекс-дефлятор - РАЗДЕЛ D: Обрабатывающие производства</t>
  </si>
  <si>
    <t>Объем отгруженных товаров собственного производства, выполненных работ и услуг собственными силами - Подраздел DA: Производство пищевых продуктов, включая напитки, и табака</t>
  </si>
  <si>
    <t>Индекс производства -  Подраздел DA: Производство пищевых продуктов, включая напитки, и табака</t>
  </si>
  <si>
    <t>Индекс-дефлятор -  Подраздел DA: Производство пищевых продуктов, включая напитки, и табака</t>
  </si>
  <si>
    <t>Объем отгруженных товаров собственного производства, выполненных работ и услуг собственными силами - Подраздел DB: Текстильное и швейное производство</t>
  </si>
  <si>
    <t>Индекс производства -  Подраздел DB: Текстильное и швейное производство</t>
  </si>
  <si>
    <t>Индекс-дефлятор -  Подраздел DB: Текстильное и швейное производство</t>
  </si>
  <si>
    <t>Объем отгруженных товаров собственного производства, выполненных работ и услуг собственными силами - Подраздел DC: Производство кожи, изделий из кожи и производство обуви</t>
  </si>
  <si>
    <t>Индекс производства -  Подраздел DC: Производство кожи, изделий из кожи и производство обуви</t>
  </si>
  <si>
    <t>Индекс-дефлятор -  Подраздел DC: Производство кожи, изделий из кожи и производство обуви</t>
  </si>
  <si>
    <t>Объем отгруженных товаров собственного производства, выполненных работ и услуг собственными силами - Подраздел DD: Обработка древесины и производство изделий из дерева</t>
  </si>
  <si>
    <t>Индекс производства -  Подраздел DD: Обработка древесины и производство изделий из дерева</t>
  </si>
  <si>
    <t>Индекс-дефлятор -  Подраздел DD: Обработка древесины и производство изделий из дерева</t>
  </si>
  <si>
    <t>Объем отгруженных товаров собственного производства, выполненных работ и услуг собственными силами - Подраздел DE: Целлюлозно-бумажное производство; издательская и полиграфическая деятельность</t>
  </si>
  <si>
    <t>Индекс производства -  Подраздел DE: Целлюлозно-бумажное производство; издательская и полиграфическая деятельность</t>
  </si>
  <si>
    <t>Индекс-дефлятор -  Подраздел DE: Целлюлозно-бумажное производство; издательская и полиграфическая деятельность</t>
  </si>
  <si>
    <t>Объем отгруженных товаров собственного производства, выполненных работ и услуг собственными силами - Подраздел DF: Производство кокса, нефтепродуктов и ядерных материалов</t>
  </si>
  <si>
    <t>Индекс производства -  Подраздел DF: Производство кокса, нефтепродуктов и ядерных материалов</t>
  </si>
  <si>
    <t>Индекс-дефлятор -  Подраздел DF: Производство кокса, нефтепродуктов и ядерных материалов</t>
  </si>
  <si>
    <t>Объем отгруженных товаров собственного производства, выполненных работ и услуг собственными силами - Подраздел DG: Химическое производство</t>
  </si>
  <si>
    <t>Индекс производства -  Подраздел DG: Химическое производство</t>
  </si>
  <si>
    <t>Индекс-дефлятор -  Подраздел DG: Химическое производство</t>
  </si>
  <si>
    <t>Объем отгруженных товаров собственного производства, выполненных работ и услуг собственными силами - Подраздел DH: Производство резиновых и пластмассовых изделий</t>
  </si>
  <si>
    <t>Индекс производства -  Подраздел DH: Производство резиновых и пластмассовых изделий</t>
  </si>
  <si>
    <t>Индекс-дефлятор -  Подраздел DH: Производство резиновых и пластмассовых изделий</t>
  </si>
  <si>
    <t>Объем отгруженных товаров собственного производства, выполненных работ и услуг собственными силами - Подраздел DI: Производство прочих неметаллических минеральных продуктов</t>
  </si>
  <si>
    <t>Индекс производства -  Подраздел DI: Производство прочих неметаллических минеральных продуктов</t>
  </si>
  <si>
    <t>Индекс-дефлятор -  Подраздел DI: Производство прочих неметаллических минеральных продуктов</t>
  </si>
  <si>
    <t>Объем отгруженных товаров собственного производства, выполненных работ и услуг собственными силами - Подраздел DJ: Металлургическое производство и производство готовых металлических изделий</t>
  </si>
  <si>
    <t>Индекс производства -  Подраздел DJ: Металлургическое производство и производство готовых металлических изделий</t>
  </si>
  <si>
    <t>Индекс-дефлятор -  Подраздел DJ: Металлургическое производство и производство готовых металлических изделий</t>
  </si>
  <si>
    <t>Объем отгруженных товаров собственного производства, выполненных работ и услуг собственными силами - 38.9: Производство машин и оборудования без производства оружия и боеприпасов</t>
  </si>
  <si>
    <t>Индекс производства -  38.9: Производство машин и оборудования без производства оружия и боеприпасов</t>
  </si>
  <si>
    <t>Индекс-дефлятор -  38.9: Производство машин и оборудования без производства оружия и боеприпасов</t>
  </si>
  <si>
    <t>Объем отгруженных товаров собственного производства, выполненных работ и услуг собственными силами - Подраздел DL: Производство электрооборудования, электронного и оптического оборудования</t>
  </si>
  <si>
    <t>Индекс производства - Подраздел DL: Производство электрооборудования, электронного и оптического оборудования</t>
  </si>
  <si>
    <t>Индекс-дефлятор - Подраздел DL: Производство электрооборудования, электронного и оптического оборудования</t>
  </si>
  <si>
    <t>Объем отгруженных товаров собственного производства, выполненных работ и услуг собственными силами - Подраздел DM: Производство транспортных средств и оборудования</t>
  </si>
  <si>
    <t>Индекс производства - Подраздел DM: Производство транспортных средств и оборудования</t>
  </si>
  <si>
    <t>Индекс-дефлятор - Подраздел DM: Производство транспортных средств и оборудования</t>
  </si>
  <si>
    <t>Объем отгруженных товаров собственного производства, выполненных работ и услуг собственными силами - Подраздел DN: Прочие производства</t>
  </si>
  <si>
    <t>Индекс производства - Подраздел DN: Прочие производства</t>
  </si>
  <si>
    <t>Индекс-дефлятор - Подраздел DN: Прочие производства</t>
  </si>
  <si>
    <t>Производство и распределение электроэнергии, газа и воды</t>
  </si>
  <si>
    <t>Инвестиции по видам - инвестиции по источникам</t>
  </si>
  <si>
    <t>Объем отгруженных товаров собственного производства, выполненных работ и услуг собственными силами - РАЗДЕЛ E: Производство и распределение электроэнергии, газа и воды</t>
  </si>
  <si>
    <t>Индекс производства - РАЗДЕЛ E: Производство и распределение электроэнергии, газа и воды</t>
  </si>
  <si>
    <t>Индекс-дефлятор - РАЗДЕЛ E: Производство и распределение электроэнергии, газа и воды</t>
  </si>
  <si>
    <t>Потребление электроэнергии</t>
  </si>
  <si>
    <t>в том числе по группам потребителей:</t>
  </si>
  <si>
    <t>Базовые потребители</t>
  </si>
  <si>
    <t>млн. кВт. ч.</t>
  </si>
  <si>
    <t>Население</t>
  </si>
  <si>
    <t>Прочие потребители</t>
  </si>
  <si>
    <t>Средние тарифы на электроэнергию, отпущенную различным категориям потребителей</t>
  </si>
  <si>
    <t>% декабрь к декабрю предыдущего года</t>
  </si>
  <si>
    <t xml:space="preserve"> в том числе по группам потребителей:</t>
  </si>
  <si>
    <t>2.4. Сельское хозяйство</t>
  </si>
  <si>
    <t>Объем продукции сельского хозяйства в хозяйствах всех категорий</t>
  </si>
  <si>
    <t>Индекс производства продукции сельского хозяйства в хозяйствах всех категорий</t>
  </si>
  <si>
    <t>Индекс-дефлятор продукции сельского хозяйства в хозяйствах всех категорий</t>
  </si>
  <si>
    <t>Растениеводство</t>
  </si>
  <si>
    <t>Индекс производства продукции растениеводства</t>
  </si>
  <si>
    <t>Индекс-дефлятор продукции растениеводства</t>
  </si>
  <si>
    <t>Животноводство</t>
  </si>
  <si>
    <t>Индекс производства продукции животноводства</t>
  </si>
  <si>
    <t>Индекс-дефлятор продукции животноводства</t>
  </si>
  <si>
    <t>Продукция сельского хозяйства по категориям хозяйств:</t>
  </si>
  <si>
    <t>Продукция в сельскохозяйственных организациях</t>
  </si>
  <si>
    <t>Индекс производства продукции в сельскохозяйственных организациях</t>
  </si>
  <si>
    <t>Продукция в крестьянских (фермерских) хозяйствах и у индивидуальных предпринимателей</t>
  </si>
  <si>
    <t>Индекс производства продукции в крестьянских (фермерских) хозяйствах и у индивидуальных предпринимателей</t>
  </si>
  <si>
    <t>Продукция в хозяйствах населения</t>
  </si>
  <si>
    <t>Индекс производства продукции в хозяйствах населения</t>
  </si>
  <si>
    <t>2.5. Транспорт и связь</t>
  </si>
  <si>
    <t>Густота автомобильных дорог общего пользования с твердым покрытием</t>
  </si>
  <si>
    <t>километров дорог на 1 000 квадратных километров территории</t>
  </si>
  <si>
    <t>Удельный вес автомобильных дорог с твердым покрытием в общей протяженности автомобильных дорог общего пользования</t>
  </si>
  <si>
    <t>Наличие квартирных телефонных аппаратов сети общего пользования в городской местности</t>
  </si>
  <si>
    <t>штук на 1 000 человек</t>
  </si>
  <si>
    <t>Наличие квартирных телефонных аппаратов сети общего пользования в сельской местности</t>
  </si>
  <si>
    <t xml:space="preserve">2.6. Производство важнейших видов продукции в натуральном выражении </t>
  </si>
  <si>
    <t>тыс. тонн</t>
  </si>
  <si>
    <t>млн. штук</t>
  </si>
  <si>
    <t>тыс. плот. куб. м</t>
  </si>
  <si>
    <t xml:space="preserve">млн. куб. м </t>
  </si>
  <si>
    <t>Сахар-песок, всего</t>
  </si>
  <si>
    <t xml:space="preserve">Масла растительные </t>
  </si>
  <si>
    <t>Спирт этиловый из пищевого сырья и технический- всего</t>
  </si>
  <si>
    <t>тыс. дкл</t>
  </si>
  <si>
    <t xml:space="preserve"> в т.ч. спирт этиловый из пищевого сырья</t>
  </si>
  <si>
    <t xml:space="preserve">Водка и ликеро-водочные изделия </t>
  </si>
  <si>
    <t xml:space="preserve">Hапитки винные (виноградные и плодовые) с содержанием спирта более 20% объемных </t>
  </si>
  <si>
    <t>Приложение 1</t>
  </si>
  <si>
    <t>Раздел "Инвестиции"</t>
  </si>
  <si>
    <t>Инвестиции в основной капитал предприятий и организаций с численностью до 15 человек</t>
  </si>
  <si>
    <t xml:space="preserve">Hапитки винные (виноградные и плодовые) с содержанием спирта до 20% объемных </t>
  </si>
  <si>
    <t>тыс. кв. м</t>
  </si>
  <si>
    <t>тыс. штук</t>
  </si>
  <si>
    <t>тыс. пар</t>
  </si>
  <si>
    <t>тыс. куб. м</t>
  </si>
  <si>
    <r>
      <t xml:space="preserve">Масла </t>
    </r>
    <r>
      <rPr>
        <sz val="8"/>
        <rFont val="Tahoma"/>
        <family val="2"/>
      </rPr>
      <t>смазочные нефтяные</t>
    </r>
  </si>
  <si>
    <t>Приложение 2</t>
  </si>
  <si>
    <t>Прогноз объема инвестиций крупных и средних предприятий и организаций,</t>
  </si>
  <si>
    <t>за счет всех источников финансирования</t>
  </si>
  <si>
    <t>Предприятие, организация</t>
  </si>
  <si>
    <t>Контактная информация предприятия, организации</t>
  </si>
  <si>
    <t>Объект инвестиционных вложений</t>
  </si>
  <si>
    <t>Количество планируемых к созданнию рабочих мест в результате реализации проекта</t>
  </si>
  <si>
    <t>Численность сотрудников на предприятии, всего</t>
  </si>
  <si>
    <t>Всего</t>
  </si>
  <si>
    <t>собственные средства</t>
  </si>
  <si>
    <t>привлеченные средства</t>
  </si>
  <si>
    <t>Сельское хозяйство, охота и лесное хозяйство</t>
  </si>
  <si>
    <t>Рыболовство, рыбоводство</t>
  </si>
  <si>
    <t>Добыча полезных ископаемых:</t>
  </si>
  <si>
    <t>добыча топливно - энергетических полезных ископаемых</t>
  </si>
  <si>
    <t>добыча полезных ископаемых, кроме топливно - энергетических</t>
  </si>
  <si>
    <t xml:space="preserve">Обрабатывающие производства: </t>
  </si>
  <si>
    <t>производство пищевых продуктов, включая напитки, и табака</t>
  </si>
  <si>
    <t>текстильное и швейное производство</t>
  </si>
  <si>
    <t>производство кожи, изделий из кожи и производство обуви</t>
  </si>
  <si>
    <t>обработка древисины и производство изделий из дерева</t>
  </si>
  <si>
    <t>целлюлозно - бумажное производство; издательская и полиграфическая деятельность</t>
  </si>
  <si>
    <t>производство кокса, нефтепродуктов</t>
  </si>
  <si>
    <t>химическое  производство</t>
  </si>
  <si>
    <t>производство резиновых и пластмасовых  изделий</t>
  </si>
  <si>
    <t>производство прочих неметаллических минеральных продуктов</t>
  </si>
  <si>
    <t>металлургическое производство и производство готовых металлических изделий</t>
  </si>
  <si>
    <t>производство машин и оборудования</t>
  </si>
  <si>
    <t xml:space="preserve">призводство электрооборудования, электронного и оптического оборудования </t>
  </si>
  <si>
    <t>производство транспортнвх средств и оборудования</t>
  </si>
  <si>
    <t xml:space="preserve">прочие производства </t>
  </si>
  <si>
    <t xml:space="preserve">Прозводство и распределения электроэнергии, газа и воды </t>
  </si>
  <si>
    <t>Строительство</t>
  </si>
  <si>
    <t>Оптовая и розничная торговля; ремонт автотранспортных средств, мотоциклов, бытовых изделий и предметов личного пользования</t>
  </si>
  <si>
    <t>Гостиницы и рестораны</t>
  </si>
  <si>
    <t>Транспорт и связь</t>
  </si>
  <si>
    <t>Финансовая деятельность</t>
  </si>
  <si>
    <t>Операции с недвижимым имуществом, аренда и предоставления услуг</t>
  </si>
  <si>
    <t>Государственное управление и обеспечение военной безопасности</t>
  </si>
  <si>
    <t>Образование</t>
  </si>
  <si>
    <t>Здравоохранение и предоставление социальных услуг</t>
  </si>
  <si>
    <t>Прочие комунальные, социальные и персональные услуги</t>
  </si>
  <si>
    <t>ИТОГО:</t>
  </si>
  <si>
    <t xml:space="preserve">Шины для грузовых автомобилей, автобусов и троллейбусов </t>
  </si>
  <si>
    <t xml:space="preserve">Шины для легковых автомобилей </t>
  </si>
  <si>
    <t>Кирпич строительный</t>
  </si>
  <si>
    <t>млн. условных кирпичей</t>
  </si>
  <si>
    <t>Блоки и камни мелкие стеновые (без блоков ячеистого бетона)</t>
  </si>
  <si>
    <t>Блоки крупные стеновые (включая бетонные блоки стен подвалов)</t>
  </si>
  <si>
    <t>Блоки мелкие стеновые из ячеистого бетона</t>
  </si>
  <si>
    <t xml:space="preserve">Автомобили легковые </t>
  </si>
  <si>
    <t>млрд. кВт. ч</t>
  </si>
  <si>
    <t>в том числе вырабатываемая:</t>
  </si>
  <si>
    <t xml:space="preserve"> АЭС</t>
  </si>
  <si>
    <t xml:space="preserve"> ТЭС</t>
  </si>
  <si>
    <t xml:space="preserve"> ГЭС </t>
  </si>
  <si>
    <t>3. Рынок товаров и услуг</t>
  </si>
  <si>
    <t>Индекс потребительских цен</t>
  </si>
  <si>
    <t>декабрь к декабрю предыдущего года, %</t>
  </si>
  <si>
    <t>Индекс потребительских цен (среднегодовой)</t>
  </si>
  <si>
    <t xml:space="preserve">Оборот розничной торговли </t>
  </si>
  <si>
    <t>Индекс физического объема оборота розничной торговли</t>
  </si>
  <si>
    <t>Индекс-дефлятор оборота розничной торговли</t>
  </si>
  <si>
    <t>Индекс физического объема оборота общественного питания</t>
  </si>
  <si>
    <t>Индекс цен на продукцию общественного питания</t>
  </si>
  <si>
    <t>Индекс-дефлятор по платным услугам</t>
  </si>
  <si>
    <t>ветеринарные услуги</t>
  </si>
  <si>
    <t>услуги правового характера</t>
  </si>
  <si>
    <t>прочие виды платных услуг населению</t>
  </si>
  <si>
    <t>4. Внешнеэкономическая деятельность</t>
  </si>
  <si>
    <t>Экспорт товаров и услуг - всего</t>
  </si>
  <si>
    <t xml:space="preserve"> млн. долл. США</t>
  </si>
  <si>
    <t>Экспорт услуг</t>
  </si>
  <si>
    <t>Неформальная экономическая деятельность</t>
  </si>
  <si>
    <t>на 2016 год и на период до 2018 года</t>
  </si>
  <si>
    <t xml:space="preserve">Прогноз объема инвестиций в основной капитал на 2016 год, млн. рублей </t>
  </si>
  <si>
    <r>
      <t xml:space="preserve">осуществляющих инвестиционную деятельность на территории Мясниковского района </t>
    </r>
    <r>
      <rPr>
        <b/>
        <sz val="10"/>
        <rFont val="Times New Roman"/>
        <family val="1"/>
      </rPr>
      <t xml:space="preserve">, </t>
    </r>
    <r>
      <rPr>
        <b/>
        <sz val="14"/>
        <rFont val="Times New Roman"/>
        <family val="1"/>
      </rPr>
      <t>на 2016 год</t>
    </r>
    <r>
      <rPr>
        <b/>
        <sz val="10"/>
        <rFont val="Times New Roman"/>
        <family val="1"/>
      </rPr>
      <t xml:space="preserve">            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</t>
    </r>
  </si>
  <si>
    <t>IV. Прогноз социально-экономического развития Мясниковского района</t>
  </si>
  <si>
    <t>Заместитель главы</t>
  </si>
  <si>
    <t>Администрации района</t>
  </si>
  <si>
    <t>В.Х.Хатламаджиян</t>
  </si>
  <si>
    <t>Колхоз им.С.Г.Шаумяна</t>
  </si>
  <si>
    <t>(86349) 2-29-40</t>
  </si>
  <si>
    <t>обновление дойного стада, приобретение с/х техники, строительство объектов</t>
  </si>
  <si>
    <t>Колхоз имени Мясникяна</t>
  </si>
  <si>
    <t>(86349) 2-22-84</t>
  </si>
  <si>
    <t>Строительство животноводческого помещения, восполнение стада, приобретение с/х техники</t>
  </si>
  <si>
    <t>ПСХК "Александровский"</t>
  </si>
  <si>
    <t>(86349) 2-05-10</t>
  </si>
  <si>
    <t>(приобретение с/х техники )</t>
  </si>
  <si>
    <t>ООО "Бройлер Дон"</t>
  </si>
  <si>
    <t>218-64-86</t>
  </si>
  <si>
    <t>прриобретение основных средств, строительство инкубатора</t>
  </si>
  <si>
    <t>ОАО "Молзавод Мясниковский"</t>
  </si>
  <si>
    <t>(86349) 2-11-35</t>
  </si>
  <si>
    <t>приобретение оборудования, строительство новых производственных площадей</t>
  </si>
  <si>
    <t>ООО "Бумажная фабрика"</t>
  </si>
  <si>
    <t>(86349) 2-32-42</t>
  </si>
  <si>
    <t>приобретение оборудования для новой производственной линии</t>
  </si>
  <si>
    <t>3</t>
  </si>
  <si>
    <t>243</t>
  </si>
  <si>
    <t>ФИЛИАЛ ОАО  НТЦ  РАДАР  В ЮФО</t>
  </si>
  <si>
    <t>Обеспечение жильем детей-сирот</t>
  </si>
  <si>
    <t xml:space="preserve">Администрация Мясниковского района </t>
  </si>
  <si>
    <t>ФКУ "Севкавуправтодор"</t>
  </si>
  <si>
    <t>232-38-38</t>
  </si>
  <si>
    <t>строительство развязки на трассе Ростов-Таганрог с а/ дорогой Северный обход</t>
  </si>
  <si>
    <t>Министерство строительства области</t>
  </si>
  <si>
    <t>Строительство автодороги Северный обход до пересечения с а/д Ростов-Таганрог</t>
  </si>
  <si>
    <t>Приобретение научно-исследовательского оборудования</t>
  </si>
  <si>
    <t>ООО ТД "Югмонтажэлектро"</t>
  </si>
  <si>
    <t>Приобретение основных средств</t>
  </si>
  <si>
    <t>(86349)2-27-40</t>
  </si>
  <si>
    <t>Заместитель главы Администрации района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</si>
</sst>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"/>
    <numFmt numFmtId="178" formatCode="0.00000"/>
    <numFmt numFmtId="179" formatCode="0.0000"/>
    <numFmt numFmtId="180" formatCode="0.000000"/>
    <numFmt numFmtId="181" formatCode="0.0000000"/>
    <numFmt numFmtId="182" formatCode="#,##0.0"/>
    <numFmt numFmtId="183" formatCode="[$€-2]\ ###,000_);[Red]\([$€-2]\ ###,000\)"/>
  </numFmts>
  <fonts count="8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9"/>
      <name val="Arial Cyr"/>
      <family val="2"/>
    </font>
    <font>
      <sz val="9"/>
      <color indexed="9"/>
      <name val="Arial Cyr"/>
      <family val="2"/>
    </font>
    <font>
      <sz val="8"/>
      <name val="Arial Cyr"/>
      <family val="2"/>
    </font>
    <font>
      <sz val="8"/>
      <color indexed="10"/>
      <name val="Arial Cyr"/>
      <family val="2"/>
    </font>
    <font>
      <b/>
      <sz val="8"/>
      <name val="Arial Cyr"/>
      <family val="2"/>
    </font>
    <font>
      <sz val="9"/>
      <color indexed="8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8"/>
      <color indexed="8"/>
      <name val="Arial CYR"/>
      <family val="2"/>
    </font>
    <font>
      <b/>
      <sz val="12"/>
      <name val="Arial Cyr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ahoma"/>
      <family val="2"/>
    </font>
    <font>
      <b/>
      <sz val="12"/>
      <name val="Tahoma"/>
      <family val="2"/>
    </font>
    <font>
      <sz val="11"/>
      <name val="Tahoma"/>
      <family val="2"/>
    </font>
    <font>
      <sz val="8"/>
      <color indexed="8"/>
      <name val="Tahoma"/>
      <family val="2"/>
    </font>
    <font>
      <sz val="8"/>
      <name val="Tahoma"/>
      <family val="2"/>
    </font>
    <font>
      <sz val="7"/>
      <name val="Tahoma"/>
      <family val="2"/>
    </font>
    <font>
      <b/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Tahoma"/>
      <family val="2"/>
    </font>
    <font>
      <sz val="8"/>
      <color indexed="10"/>
      <name val="Tahoma"/>
      <family val="2"/>
    </font>
    <font>
      <i/>
      <sz val="8"/>
      <name val="Tahoma"/>
      <family val="2"/>
    </font>
    <font>
      <b/>
      <i/>
      <sz val="8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6"/>
      <name val="Times New Roman"/>
      <family val="1"/>
    </font>
    <font>
      <vertAlign val="superscript"/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i/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8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sz val="16"/>
      <name val="Arial Cyr"/>
      <family val="0"/>
    </font>
    <font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1" applyNumberFormat="0" applyAlignment="0" applyProtection="0"/>
    <xf numFmtId="0" fontId="73" fillId="27" borderId="2" applyNumberFormat="0" applyAlignment="0" applyProtection="0"/>
    <xf numFmtId="0" fontId="74" fillId="27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8" borderId="7" applyNumberFormat="0" applyAlignment="0" applyProtection="0"/>
    <xf numFmtId="0" fontId="8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49" fillId="0" borderId="0" applyFont="0" applyAlignment="0">
      <protection locked="0"/>
    </xf>
    <xf numFmtId="0" fontId="21" fillId="0" borderId="0" applyNumberFormat="0" applyFill="0" applyBorder="0" applyAlignment="0" applyProtection="0"/>
    <xf numFmtId="0" fontId="82" fillId="30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6" fillId="32" borderId="0" applyNumberFormat="0" applyBorder="0" applyAlignment="0" applyProtection="0"/>
  </cellStyleXfs>
  <cellXfs count="446">
    <xf numFmtId="0" fontId="0" fillId="0" borderId="0" xfId="0" applyAlignment="1">
      <alignment/>
    </xf>
    <xf numFmtId="49" fontId="5" fillId="0" borderId="0" xfId="0" applyNumberFormat="1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49" fontId="5" fillId="0" borderId="0" xfId="0" applyNumberFormat="1" applyFont="1" applyFill="1" applyAlignment="1" applyProtection="1">
      <alignment horizontal="center" vertical="center"/>
      <protection/>
    </xf>
    <xf numFmtId="49" fontId="5" fillId="0" borderId="0" xfId="0" applyNumberFormat="1" applyFont="1" applyFill="1" applyAlignment="1" applyProtection="1">
      <alignment horizontal="center"/>
      <protection/>
    </xf>
    <xf numFmtId="49" fontId="5" fillId="0" borderId="0" xfId="0" applyNumberFormat="1" applyFont="1" applyFill="1" applyAlignment="1" applyProtection="1">
      <alignment horizontal="right"/>
      <protection/>
    </xf>
    <xf numFmtId="0" fontId="9" fillId="0" borderId="10" xfId="0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18" xfId="0" applyBorder="1" applyAlignment="1">
      <alignment/>
    </xf>
    <xf numFmtId="0" fontId="0" fillId="0" borderId="13" xfId="0" applyBorder="1" applyAlignment="1">
      <alignment wrapText="1"/>
    </xf>
    <xf numFmtId="0" fontId="0" fillId="0" borderId="0" xfId="0" applyFill="1" applyAlignment="1">
      <alignment/>
    </xf>
    <xf numFmtId="1" fontId="1" fillId="0" borderId="0" xfId="0" applyNumberFormat="1" applyFont="1" applyAlignment="1">
      <alignment/>
    </xf>
    <xf numFmtId="0" fontId="14" fillId="0" borderId="19" xfId="0" applyFont="1" applyFill="1" applyBorder="1" applyAlignment="1" applyProtection="1">
      <alignment horizontal="left" vertical="center"/>
      <protection/>
    </xf>
    <xf numFmtId="0" fontId="14" fillId="0" borderId="20" xfId="0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/>
    </xf>
    <xf numFmtId="0" fontId="0" fillId="0" borderId="17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horizontal="left" vertical="top"/>
    </xf>
    <xf numFmtId="0" fontId="1" fillId="0" borderId="0" xfId="0" applyFont="1" applyAlignment="1">
      <alignment horizontal="center" wrapText="1"/>
    </xf>
    <xf numFmtId="0" fontId="0" fillId="0" borderId="0" xfId="0" applyAlignment="1" applyProtection="1">
      <alignment/>
      <protection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Border="1" applyAlignment="1">
      <alignment/>
    </xf>
    <xf numFmtId="0" fontId="16" fillId="0" borderId="22" xfId="0" applyFont="1" applyBorder="1" applyAlignment="1">
      <alignment horizontal="center" wrapText="1"/>
    </xf>
    <xf numFmtId="0" fontId="0" fillId="0" borderId="23" xfId="0" applyBorder="1" applyAlignment="1">
      <alignment/>
    </xf>
    <xf numFmtId="0" fontId="12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25" xfId="0" applyFont="1" applyBorder="1" applyAlignment="1">
      <alignment horizontal="center" vertical="top" wrapText="1"/>
    </xf>
    <xf numFmtId="0" fontId="17" fillId="0" borderId="26" xfId="0" applyFont="1" applyBorder="1" applyAlignment="1">
      <alignment horizontal="center" vertical="top" wrapText="1"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1" fontId="6" fillId="0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8" fillId="0" borderId="0" xfId="0" applyFont="1" applyFill="1" applyBorder="1" applyAlignment="1" applyProtection="1">
      <alignment horizontal="centerContinuous" vertical="top" wrapText="1"/>
      <protection/>
    </xf>
    <xf numFmtId="0" fontId="0" fillId="0" borderId="0" xfId="0" applyAlignment="1" applyProtection="1">
      <alignment horizontal="centerContinuous"/>
      <protection/>
    </xf>
    <xf numFmtId="0" fontId="0" fillId="0" borderId="0" xfId="0" applyFill="1" applyAlignment="1" applyProtection="1">
      <alignment horizontal="centerContinuous"/>
      <protection/>
    </xf>
    <xf numFmtId="0" fontId="5" fillId="0" borderId="26" xfId="0" applyFont="1" applyFill="1" applyBorder="1" applyAlignment="1" applyProtection="1">
      <alignment/>
      <protection/>
    </xf>
    <xf numFmtId="2" fontId="10" fillId="0" borderId="26" xfId="0" applyNumberFormat="1" applyFont="1" applyFill="1" applyBorder="1" applyAlignment="1" applyProtection="1">
      <alignment horizontal="right" vertical="center"/>
      <protection/>
    </xf>
    <xf numFmtId="2" fontId="10" fillId="0" borderId="26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12" fillId="0" borderId="26" xfId="0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center" vertical="top" wrapText="1"/>
      <protection locked="0"/>
    </xf>
    <xf numFmtId="0" fontId="17" fillId="0" borderId="23" xfId="0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center" vertical="top" wrapText="1"/>
      <protection locked="0"/>
    </xf>
    <xf numFmtId="0" fontId="0" fillId="0" borderId="23" xfId="0" applyBorder="1" applyAlignment="1" applyProtection="1">
      <alignment/>
      <protection locked="0"/>
    </xf>
    <xf numFmtId="0" fontId="12" fillId="0" borderId="23" xfId="0" applyFont="1" applyBorder="1" applyAlignment="1" applyProtection="1">
      <alignment horizontal="left" vertical="top" wrapText="1"/>
      <protection locked="0"/>
    </xf>
    <xf numFmtId="0" fontId="11" fillId="0" borderId="26" xfId="0" applyFont="1" applyBorder="1" applyAlignment="1" applyProtection="1">
      <alignment horizontal="left" vertical="top" wrapText="1"/>
      <protection locked="0"/>
    </xf>
    <xf numFmtId="0" fontId="12" fillId="0" borderId="26" xfId="0" applyFont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center" vertical="top" wrapText="1"/>
      <protection/>
    </xf>
    <xf numFmtId="0" fontId="0" fillId="0" borderId="23" xfId="0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top" wrapText="1"/>
      <protection/>
    </xf>
    <xf numFmtId="0" fontId="12" fillId="0" borderId="27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19" fillId="0" borderId="0" xfId="0" applyFont="1" applyAlignment="1" applyProtection="1">
      <alignment horizontal="left" vertical="top" wrapText="1"/>
      <protection/>
    </xf>
    <xf numFmtId="0" fontId="12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 applyProtection="1">
      <alignment horizontal="center" vertical="top" wrapText="1"/>
      <protection/>
    </xf>
    <xf numFmtId="0" fontId="12" fillId="0" borderId="0" xfId="0" applyFont="1" applyFill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right" vertical="top" wrapText="1"/>
      <protection locked="0"/>
    </xf>
    <xf numFmtId="177" fontId="12" fillId="0" borderId="0" xfId="0" applyNumberFormat="1" applyFont="1" applyBorder="1" applyAlignment="1" applyProtection="1">
      <alignment horizontal="center" vertical="top" wrapText="1"/>
      <protection locked="0"/>
    </xf>
    <xf numFmtId="177" fontId="12" fillId="0" borderId="25" xfId="0" applyNumberFormat="1" applyFont="1" applyBorder="1" applyAlignment="1" applyProtection="1">
      <alignment horizontal="center" vertical="top" wrapText="1"/>
      <protection locked="0"/>
    </xf>
    <xf numFmtId="177" fontId="12" fillId="0" borderId="0" xfId="0" applyNumberFormat="1" applyFont="1" applyBorder="1" applyAlignment="1" applyProtection="1">
      <alignment horizontal="right" vertical="top" wrapText="1"/>
      <protection locked="0"/>
    </xf>
    <xf numFmtId="177" fontId="12" fillId="0" borderId="25" xfId="0" applyNumberFormat="1" applyFont="1" applyBorder="1" applyAlignment="1" applyProtection="1">
      <alignment horizontal="right" vertical="top" wrapText="1"/>
      <protection locked="0"/>
    </xf>
    <xf numFmtId="0" fontId="12" fillId="0" borderId="25" xfId="0" applyFont="1" applyBorder="1" applyAlignment="1" applyProtection="1">
      <alignment horizontal="center" vertical="top" wrapText="1"/>
      <protection locked="0"/>
    </xf>
    <xf numFmtId="1" fontId="12" fillId="0" borderId="25" xfId="0" applyNumberFormat="1" applyFont="1" applyBorder="1" applyAlignment="1" applyProtection="1">
      <alignment horizontal="center" vertical="top" wrapText="1"/>
      <protection locked="0"/>
    </xf>
    <xf numFmtId="0" fontId="12" fillId="0" borderId="28" xfId="0" applyFont="1" applyBorder="1" applyAlignment="1" applyProtection="1">
      <alignment horizontal="center" vertical="top" wrapText="1"/>
      <protection locked="0"/>
    </xf>
    <xf numFmtId="0" fontId="18" fillId="0" borderId="0" xfId="0" applyFont="1" applyBorder="1" applyAlignment="1" applyProtection="1">
      <alignment horizontal="right" vertical="top" wrapText="1"/>
      <protection locked="0"/>
    </xf>
    <xf numFmtId="0" fontId="18" fillId="0" borderId="0" xfId="0" applyFont="1" applyBorder="1" applyAlignment="1" applyProtection="1">
      <alignment horizontal="center" vertical="top" wrapText="1"/>
      <protection locked="0"/>
    </xf>
    <xf numFmtId="0" fontId="18" fillId="0" borderId="25" xfId="0" applyFont="1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justify" vertical="top" wrapText="1"/>
      <protection locked="0"/>
    </xf>
    <xf numFmtId="0" fontId="12" fillId="0" borderId="25" xfId="0" applyFont="1" applyBorder="1" applyAlignment="1" applyProtection="1">
      <alignment horizontal="justify" vertical="top" wrapText="1"/>
      <protection locked="0"/>
    </xf>
    <xf numFmtId="0" fontId="0" fillId="0" borderId="27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2" fontId="1" fillId="0" borderId="0" xfId="0" applyNumberFormat="1" applyFont="1" applyFill="1" applyBorder="1" applyAlignment="1" applyProtection="1">
      <alignment/>
      <protection locked="0"/>
    </xf>
    <xf numFmtId="2" fontId="1" fillId="0" borderId="0" xfId="0" applyNumberFormat="1" applyFont="1" applyBorder="1" applyAlignment="1" applyProtection="1">
      <alignment/>
      <protection locked="0"/>
    </xf>
    <xf numFmtId="2" fontId="1" fillId="0" borderId="0" xfId="0" applyNumberFormat="1" applyFont="1" applyFill="1" applyAlignment="1" applyProtection="1">
      <alignment/>
      <protection locked="0"/>
    </xf>
    <xf numFmtId="2" fontId="0" fillId="0" borderId="0" xfId="0" applyNumberFormat="1" applyFill="1" applyBorder="1" applyAlignment="1" applyProtection="1">
      <alignment/>
      <protection locked="0"/>
    </xf>
    <xf numFmtId="2" fontId="0" fillId="0" borderId="0" xfId="0" applyNumberFormat="1" applyFill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2" fontId="1" fillId="0" borderId="0" xfId="0" applyNumberFormat="1" applyFont="1" applyFill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center"/>
      <protection locked="0"/>
    </xf>
    <xf numFmtId="2" fontId="25" fillId="0" borderId="29" xfId="0" applyNumberFormat="1" applyFont="1" applyFill="1" applyBorder="1" applyAlignment="1" applyProtection="1">
      <alignment horizontal="center" vertical="top" wrapText="1"/>
      <protection locked="0"/>
    </xf>
    <xf numFmtId="49" fontId="22" fillId="0" borderId="30" xfId="0" applyNumberFormat="1" applyFont="1" applyFill="1" applyBorder="1" applyAlignment="1" applyProtection="1">
      <alignment horizontal="centerContinuous" vertical="center"/>
      <protection/>
    </xf>
    <xf numFmtId="49" fontId="22" fillId="0" borderId="30" xfId="0" applyNumberFormat="1" applyFont="1" applyFill="1" applyBorder="1" applyAlignment="1" applyProtection="1">
      <alignment horizontal="centerContinuous" vertical="center" wrapText="1"/>
      <protection/>
    </xf>
    <xf numFmtId="49" fontId="22" fillId="0" borderId="30" xfId="0" applyNumberFormat="1" applyFont="1" applyFill="1" applyBorder="1" applyAlignment="1" applyProtection="1">
      <alignment horizontal="center" vertical="center" wrapText="1"/>
      <protection/>
    </xf>
    <xf numFmtId="49" fontId="22" fillId="0" borderId="30" xfId="0" applyNumberFormat="1" applyFont="1" applyFill="1" applyBorder="1" applyAlignment="1" applyProtection="1">
      <alignment horizontal="left" vertical="center" wrapText="1"/>
      <protection/>
    </xf>
    <xf numFmtId="0" fontId="22" fillId="0" borderId="30" xfId="0" applyFont="1" applyBorder="1" applyAlignment="1" applyProtection="1">
      <alignment horizontal="centerContinuous" vertical="center" wrapText="1"/>
      <protection/>
    </xf>
    <xf numFmtId="0" fontId="22" fillId="0" borderId="30" xfId="0" applyFont="1" applyFill="1" applyBorder="1" applyAlignment="1" applyProtection="1">
      <alignment horizontal="centerContinuous" vertical="center"/>
      <protection/>
    </xf>
    <xf numFmtId="0" fontId="22" fillId="0" borderId="30" xfId="0" applyFont="1" applyFill="1" applyBorder="1" applyAlignment="1" applyProtection="1">
      <alignment horizontal="centerContinuous"/>
      <protection/>
    </xf>
    <xf numFmtId="0" fontId="22" fillId="0" borderId="30" xfId="0" applyFont="1" applyFill="1" applyBorder="1" applyAlignment="1" applyProtection="1">
      <alignment horizontal="right"/>
      <protection/>
    </xf>
    <xf numFmtId="0" fontId="22" fillId="0" borderId="30" xfId="0" applyFont="1" applyFill="1" applyBorder="1" applyAlignment="1" applyProtection="1">
      <alignment horizontal="left" vertical="center" wrapText="1"/>
      <protection/>
    </xf>
    <xf numFmtId="0" fontId="22" fillId="0" borderId="30" xfId="0" applyFont="1" applyFill="1" applyBorder="1" applyAlignment="1" applyProtection="1">
      <alignment horizontal="centerContinuous" vertical="center" wrapText="1"/>
      <protection/>
    </xf>
    <xf numFmtId="0" fontId="22" fillId="0" borderId="30" xfId="0" applyFont="1" applyBorder="1" applyAlignment="1" applyProtection="1">
      <alignment horizontal="centerContinuous" vertical="center"/>
      <protection/>
    </xf>
    <xf numFmtId="0" fontId="22" fillId="0" borderId="30" xfId="0" applyFont="1" applyFill="1" applyBorder="1" applyAlignment="1" applyProtection="1">
      <alignment vertical="center"/>
      <protection/>
    </xf>
    <xf numFmtId="0" fontId="22" fillId="0" borderId="30" xfId="0" applyFont="1" applyFill="1" applyBorder="1" applyAlignment="1" applyProtection="1">
      <alignment vertical="center" wrapText="1"/>
      <protection/>
    </xf>
    <xf numFmtId="0" fontId="23" fillId="33" borderId="31" xfId="0" applyFont="1" applyFill="1" applyBorder="1" applyAlignment="1" applyProtection="1">
      <alignment horizontal="left" vertical="center" wrapText="1"/>
      <protection/>
    </xf>
    <xf numFmtId="0" fontId="24" fillId="33" borderId="31" xfId="0" applyFont="1" applyFill="1" applyBorder="1" applyAlignment="1" applyProtection="1">
      <alignment horizontal="center" vertical="center" wrapText="1"/>
      <protection/>
    </xf>
    <xf numFmtId="2" fontId="25" fillId="0" borderId="32" xfId="0" applyNumberFormat="1" applyFont="1" applyFill="1" applyBorder="1" applyAlignment="1" applyProtection="1">
      <alignment horizontal="center" vertical="center"/>
      <protection locked="0"/>
    </xf>
    <xf numFmtId="0" fontId="26" fillId="33" borderId="30" xfId="0" applyFont="1" applyFill="1" applyBorder="1" applyAlignment="1" applyProtection="1">
      <alignment horizontal="left" vertical="center" wrapText="1" indent="1"/>
      <protection/>
    </xf>
    <xf numFmtId="0" fontId="27" fillId="33" borderId="30" xfId="0" applyFont="1" applyFill="1" applyBorder="1" applyAlignment="1" applyProtection="1">
      <alignment horizontal="center" vertical="center" wrapText="1"/>
      <protection/>
    </xf>
    <xf numFmtId="2" fontId="25" fillId="0" borderId="33" xfId="0" applyNumberFormat="1" applyFont="1" applyFill="1" applyBorder="1" applyAlignment="1" applyProtection="1">
      <alignment horizontal="center" vertical="center" wrapText="1"/>
      <protection locked="0"/>
    </xf>
    <xf numFmtId="2" fontId="25" fillId="0" borderId="34" xfId="0" applyNumberFormat="1" applyFont="1" applyFill="1" applyBorder="1" applyAlignment="1" applyProtection="1">
      <alignment horizontal="center" vertical="top" wrapText="1"/>
      <protection locked="0"/>
    </xf>
    <xf numFmtId="0" fontId="26" fillId="33" borderId="30" xfId="0" applyFont="1" applyFill="1" applyBorder="1" applyAlignment="1" applyProtection="1">
      <alignment horizontal="left" vertical="center" wrapText="1"/>
      <protection/>
    </xf>
    <xf numFmtId="0" fontId="26" fillId="33" borderId="30" xfId="0" applyFont="1" applyFill="1" applyBorder="1" applyAlignment="1" applyProtection="1">
      <alignment horizontal="left" vertical="center" wrapText="1" indent="2"/>
      <protection/>
    </xf>
    <xf numFmtId="0" fontId="26" fillId="0" borderId="30" xfId="0" applyFont="1" applyFill="1" applyBorder="1" applyAlignment="1" applyProtection="1">
      <alignment horizontal="left" vertical="center" wrapText="1" indent="1"/>
      <protection/>
    </xf>
    <xf numFmtId="0" fontId="27" fillId="0" borderId="30" xfId="0" applyFont="1" applyFill="1" applyBorder="1" applyAlignment="1" applyProtection="1">
      <alignment horizontal="center" vertical="center" wrapText="1"/>
      <protection/>
    </xf>
    <xf numFmtId="2" fontId="25" fillId="0" borderId="35" xfId="0" applyNumberFormat="1" applyFont="1" applyFill="1" applyBorder="1" applyAlignment="1" applyProtection="1">
      <alignment horizontal="center" vertical="top" wrapText="1"/>
      <protection locked="0"/>
    </xf>
    <xf numFmtId="2" fontId="25" fillId="0" borderId="36" xfId="0" applyNumberFormat="1" applyFont="1" applyFill="1" applyBorder="1" applyAlignment="1" applyProtection="1">
      <alignment horizontal="center" vertical="top" wrapText="1"/>
      <protection locked="0"/>
    </xf>
    <xf numFmtId="0" fontId="23" fillId="33" borderId="30" xfId="0" applyFont="1" applyFill="1" applyBorder="1" applyAlignment="1" applyProtection="1">
      <alignment horizontal="left" vertical="center" wrapText="1"/>
      <protection/>
    </xf>
    <xf numFmtId="0" fontId="28" fillId="33" borderId="30" xfId="0" applyFont="1" applyFill="1" applyBorder="1" applyAlignment="1" applyProtection="1">
      <alignment horizontal="left" vertical="center" wrapText="1" indent="1"/>
      <protection/>
    </xf>
    <xf numFmtId="2" fontId="25" fillId="0" borderId="37" xfId="0" applyNumberFormat="1" applyFont="1" applyFill="1" applyBorder="1" applyAlignment="1" applyProtection="1">
      <alignment horizontal="center" vertical="center" wrapText="1"/>
      <protection locked="0"/>
    </xf>
    <xf numFmtId="2" fontId="25" fillId="0" borderId="37" xfId="0" applyNumberFormat="1" applyFont="1" applyFill="1" applyBorder="1" applyAlignment="1" applyProtection="1">
      <alignment horizontal="center" vertical="top" wrapText="1"/>
      <protection locked="0"/>
    </xf>
    <xf numFmtId="2" fontId="25" fillId="0" borderId="38" xfId="0" applyNumberFormat="1" applyFont="1" applyFill="1" applyBorder="1" applyAlignment="1" applyProtection="1">
      <alignment horizontal="center" vertical="top" wrapText="1"/>
      <protection locked="0"/>
    </xf>
    <xf numFmtId="0" fontId="25" fillId="0" borderId="35" xfId="0" applyFont="1" applyBorder="1" applyAlignment="1">
      <alignment horizontal="center" vertical="top" wrapText="1"/>
    </xf>
    <xf numFmtId="0" fontId="25" fillId="0" borderId="34" xfId="0" applyFont="1" applyBorder="1" applyAlignment="1">
      <alignment horizontal="center" vertical="top" wrapText="1"/>
    </xf>
    <xf numFmtId="0" fontId="26" fillId="0" borderId="30" xfId="0" applyFont="1" applyFill="1" applyBorder="1" applyAlignment="1" applyProtection="1">
      <alignment horizontal="left" vertical="center" wrapText="1" indent="2"/>
      <protection/>
    </xf>
    <xf numFmtId="0" fontId="28" fillId="33" borderId="30" xfId="0" applyFont="1" applyFill="1" applyBorder="1" applyAlignment="1" applyProtection="1">
      <alignment horizontal="left" vertical="center" wrapText="1" indent="2"/>
      <protection/>
    </xf>
    <xf numFmtId="0" fontId="24" fillId="33" borderId="30" xfId="0" applyFont="1" applyFill="1" applyBorder="1" applyAlignment="1" applyProtection="1">
      <alignment horizontal="center" vertical="center" wrapText="1"/>
      <protection/>
    </xf>
    <xf numFmtId="0" fontId="25" fillId="0" borderId="37" xfId="0" applyFont="1" applyBorder="1" applyAlignment="1">
      <alignment horizontal="center" vertical="top" wrapText="1"/>
    </xf>
    <xf numFmtId="0" fontId="25" fillId="0" borderId="38" xfId="0" applyFont="1" applyBorder="1" applyAlignment="1">
      <alignment horizontal="center" vertical="top" wrapText="1"/>
    </xf>
    <xf numFmtId="0" fontId="25" fillId="0" borderId="36" xfId="0" applyFont="1" applyBorder="1" applyAlignment="1">
      <alignment horizontal="center" vertical="top" wrapText="1"/>
    </xf>
    <xf numFmtId="0" fontId="25" fillId="0" borderId="32" xfId="0" applyFont="1" applyBorder="1" applyAlignment="1">
      <alignment horizontal="center" vertical="top" wrapText="1"/>
    </xf>
    <xf numFmtId="0" fontId="25" fillId="0" borderId="29" xfId="0" applyFont="1" applyBorder="1" applyAlignment="1">
      <alignment horizontal="center" vertical="top" wrapText="1"/>
    </xf>
    <xf numFmtId="0" fontId="26" fillId="0" borderId="30" xfId="0" applyFont="1" applyFill="1" applyBorder="1" applyAlignment="1" applyProtection="1">
      <alignment horizontal="left" vertical="center" wrapText="1" indent="3"/>
      <protection/>
    </xf>
    <xf numFmtId="0" fontId="28" fillId="0" borderId="30" xfId="0" applyFont="1" applyFill="1" applyBorder="1" applyAlignment="1" applyProtection="1">
      <alignment horizontal="left" vertical="center" wrapText="1" indent="1"/>
      <protection/>
    </xf>
    <xf numFmtId="0" fontId="24" fillId="0" borderId="30" xfId="0" applyFont="1" applyFill="1" applyBorder="1" applyAlignment="1" applyProtection="1">
      <alignment horizontal="center" vertical="center" wrapText="1"/>
      <protection/>
    </xf>
    <xf numFmtId="0" fontId="22" fillId="0" borderId="30" xfId="0" applyFont="1" applyFill="1" applyBorder="1" applyAlignment="1" applyProtection="1">
      <alignment horizontal="left" vertical="center" wrapText="1" indent="1"/>
      <protection/>
    </xf>
    <xf numFmtId="0" fontId="25" fillId="0" borderId="0" xfId="0" applyFont="1" applyBorder="1" applyAlignment="1">
      <alignment horizontal="center" vertical="top" wrapText="1"/>
    </xf>
    <xf numFmtId="0" fontId="26" fillId="0" borderId="30" xfId="0" applyFont="1" applyFill="1" applyBorder="1" applyAlignment="1" applyProtection="1">
      <alignment horizontal="left" wrapText="1" indent="1"/>
      <protection/>
    </xf>
    <xf numFmtId="2" fontId="25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0" xfId="0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top" wrapText="1"/>
    </xf>
    <xf numFmtId="0" fontId="28" fillId="0" borderId="30" xfId="0" applyFont="1" applyFill="1" applyBorder="1" applyAlignment="1" applyProtection="1">
      <alignment horizontal="left" vertical="center" wrapText="1"/>
      <protection/>
    </xf>
    <xf numFmtId="2" fontId="25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30" xfId="0" applyFont="1" applyFill="1" applyBorder="1" applyAlignment="1" applyProtection="1">
      <alignment horizontal="left" vertical="top" wrapText="1" indent="3"/>
      <protection/>
    </xf>
    <xf numFmtId="0" fontId="26" fillId="0" borderId="30" xfId="0" applyFont="1" applyFill="1" applyBorder="1" applyAlignment="1" applyProtection="1">
      <alignment horizontal="left" vertical="top" wrapText="1" indent="1"/>
      <protection/>
    </xf>
    <xf numFmtId="0" fontId="27" fillId="0" borderId="30" xfId="0" applyFont="1" applyFill="1" applyBorder="1" applyAlignment="1" applyProtection="1">
      <alignment horizontal="center" vertical="top" wrapText="1"/>
      <protection/>
    </xf>
    <xf numFmtId="2" fontId="25" fillId="0" borderId="33" xfId="0" applyNumberFormat="1" applyFont="1" applyFill="1" applyBorder="1" applyAlignment="1" applyProtection="1">
      <alignment horizontal="center" vertical="top" wrapText="1"/>
      <protection locked="0"/>
    </xf>
    <xf numFmtId="0" fontId="26" fillId="0" borderId="30" xfId="0" applyFont="1" applyFill="1" applyBorder="1" applyAlignment="1" applyProtection="1">
      <alignment horizontal="left" vertical="center" wrapText="1" indent="4"/>
      <protection/>
    </xf>
    <xf numFmtId="0" fontId="26" fillId="0" borderId="30" xfId="0" applyFont="1" applyFill="1" applyBorder="1" applyAlignment="1" applyProtection="1">
      <alignment horizontal="left" vertical="center" wrapText="1" indent="5"/>
      <protection/>
    </xf>
    <xf numFmtId="0" fontId="26" fillId="0" borderId="30" xfId="0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center" vertical="top" wrapText="1"/>
    </xf>
    <xf numFmtId="0" fontId="0" fillId="0" borderId="37" xfId="0" applyBorder="1" applyAlignment="1">
      <alignment/>
    </xf>
    <xf numFmtId="0" fontId="0" fillId="0" borderId="33" xfId="0" applyBorder="1" applyAlignment="1">
      <alignment/>
    </xf>
    <xf numFmtId="0" fontId="25" fillId="0" borderId="33" xfId="0" applyFont="1" applyBorder="1" applyAlignment="1">
      <alignment horizontal="center" vertical="top" wrapText="1"/>
    </xf>
    <xf numFmtId="0" fontId="25" fillId="0" borderId="34" xfId="0" applyFont="1" applyFill="1" applyBorder="1" applyAlignment="1">
      <alignment horizontal="center" vertical="top" wrapText="1"/>
    </xf>
    <xf numFmtId="0" fontId="0" fillId="0" borderId="34" xfId="0" applyBorder="1" applyAlignment="1">
      <alignment/>
    </xf>
    <xf numFmtId="2" fontId="25" fillId="0" borderId="39" xfId="0" applyNumberFormat="1" applyFont="1" applyFill="1" applyBorder="1" applyAlignment="1" applyProtection="1">
      <alignment horizontal="center" vertical="center" wrapText="1"/>
      <protection locked="0"/>
    </xf>
    <xf numFmtId="2" fontId="25" fillId="0" borderId="40" xfId="0" applyNumberFormat="1" applyFont="1" applyFill="1" applyBorder="1" applyAlignment="1" applyProtection="1">
      <alignment horizontal="center" vertical="top" wrapText="1"/>
      <protection locked="0"/>
    </xf>
    <xf numFmtId="0" fontId="26" fillId="0" borderId="30" xfId="0" applyFont="1" applyFill="1" applyBorder="1" applyAlignment="1" applyProtection="1">
      <alignment horizontal="center" vertical="center" wrapText="1"/>
      <protection/>
    </xf>
    <xf numFmtId="0" fontId="25" fillId="0" borderId="33" xfId="0" applyFont="1" applyBorder="1" applyAlignment="1">
      <alignment horizontal="center" vertical="center" wrapText="1"/>
    </xf>
    <xf numFmtId="0" fontId="26" fillId="0" borderId="30" xfId="0" applyFont="1" applyFill="1" applyBorder="1" applyAlignment="1" applyProtection="1">
      <alignment horizontal="left" vertical="top" wrapText="1" indent="2"/>
      <protection/>
    </xf>
    <xf numFmtId="49" fontId="26" fillId="0" borderId="30" xfId="0" applyNumberFormat="1" applyFont="1" applyFill="1" applyBorder="1" applyAlignment="1" applyProtection="1">
      <alignment horizontal="left" vertical="top" wrapText="1" indent="2"/>
      <protection/>
    </xf>
    <xf numFmtId="0" fontId="22" fillId="0" borderId="30" xfId="0" applyFont="1" applyFill="1" applyBorder="1" applyAlignment="1" applyProtection="1">
      <alignment horizontal="left" vertical="top" wrapText="1" indent="1"/>
      <protection/>
    </xf>
    <xf numFmtId="49" fontId="29" fillId="0" borderId="0" xfId="0" applyNumberFormat="1" applyFont="1" applyFill="1" applyAlignment="1" applyProtection="1">
      <alignment horizontal="centerContinuous" vertical="center"/>
      <protection/>
    </xf>
    <xf numFmtId="0" fontId="31" fillId="0" borderId="0" xfId="0" applyFont="1" applyFill="1" applyAlignment="1" applyProtection="1">
      <alignment horizontal="centerContinuous" vertical="center"/>
      <protection/>
    </xf>
    <xf numFmtId="0" fontId="31" fillId="0" borderId="0" xfId="0" applyFont="1" applyAlignment="1" applyProtection="1">
      <alignment horizontal="centerContinuous" vertical="center"/>
      <protection/>
    </xf>
    <xf numFmtId="49" fontId="29" fillId="0" borderId="0" xfId="0" applyNumberFormat="1" applyFont="1" applyFill="1" applyAlignment="1" applyProtection="1">
      <alignment horizontal="centerContinuous" vertical="center" wrapText="1"/>
      <protection/>
    </xf>
    <xf numFmtId="0" fontId="31" fillId="0" borderId="0" xfId="0" applyFont="1" applyFill="1" applyAlignment="1" applyProtection="1">
      <alignment horizontal="centerContinuous" vertical="center" wrapText="1"/>
      <protection/>
    </xf>
    <xf numFmtId="0" fontId="31" fillId="0" borderId="0" xfId="0" applyFont="1" applyAlignment="1" applyProtection="1">
      <alignment horizontal="centerContinuous" vertical="center" wrapText="1"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 locked="0"/>
    </xf>
    <xf numFmtId="49" fontId="30" fillId="0" borderId="0" xfId="0" applyNumberFormat="1" applyFont="1" applyFill="1" applyAlignment="1" applyProtection="1">
      <alignment horizontal="center" vertical="center"/>
      <protection locked="0"/>
    </xf>
    <xf numFmtId="49" fontId="30" fillId="0" borderId="0" xfId="0" applyNumberFormat="1" applyFont="1" applyFill="1" applyAlignment="1" applyProtection="1">
      <alignment horizontal="center"/>
      <protection/>
    </xf>
    <xf numFmtId="49" fontId="30" fillId="0" borderId="0" xfId="0" applyNumberFormat="1" applyFont="1" applyFill="1" applyAlignment="1" applyProtection="1">
      <alignment horizontal="right"/>
      <protection/>
    </xf>
    <xf numFmtId="49" fontId="30" fillId="0" borderId="0" xfId="0" applyNumberFormat="1" applyFont="1" applyFill="1" applyAlignment="1" applyProtection="1">
      <alignment horizontal="center" vertical="center"/>
      <protection/>
    </xf>
    <xf numFmtId="49" fontId="30" fillId="0" borderId="0" xfId="0" applyNumberFormat="1" applyFont="1" applyFill="1" applyAlignment="1" applyProtection="1">
      <alignment horizontal="left"/>
      <protection/>
    </xf>
    <xf numFmtId="0" fontId="31" fillId="0" borderId="0" xfId="0" applyFont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0" fontId="29" fillId="0" borderId="0" xfId="0" applyFont="1" applyFill="1" applyAlignment="1" applyProtection="1">
      <alignment/>
      <protection/>
    </xf>
    <xf numFmtId="0" fontId="29" fillId="0" borderId="0" xfId="0" applyFont="1" applyFill="1" applyAlignment="1" applyProtection="1">
      <alignment/>
      <protection locked="0"/>
    </xf>
    <xf numFmtId="0" fontId="26" fillId="0" borderId="0" xfId="0" applyFont="1" applyFill="1" applyAlignment="1" applyProtection="1">
      <alignment/>
      <protection/>
    </xf>
    <xf numFmtId="0" fontId="30" fillId="0" borderId="0" xfId="0" applyFont="1" applyFill="1" applyBorder="1" applyAlignment="1" applyProtection="1">
      <alignment/>
      <protection/>
    </xf>
    <xf numFmtId="2" fontId="30" fillId="0" borderId="0" xfId="0" applyNumberFormat="1" applyFont="1" applyFill="1" applyAlignment="1" applyProtection="1">
      <alignment/>
      <protection/>
    </xf>
    <xf numFmtId="0" fontId="32" fillId="0" borderId="0" xfId="0" applyFont="1" applyFill="1" applyBorder="1" applyAlignment="1" applyProtection="1">
      <alignment horizontal="centerContinuous" vertical="top" wrapText="1"/>
      <protection/>
    </xf>
    <xf numFmtId="0" fontId="26" fillId="0" borderId="0" xfId="0" applyFont="1" applyFill="1" applyAlignment="1" applyProtection="1">
      <alignment horizontal="centerContinuous"/>
      <protection/>
    </xf>
    <xf numFmtId="0" fontId="14" fillId="0" borderId="26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26" fillId="33" borderId="30" xfId="0" applyFont="1" applyFill="1" applyBorder="1" applyAlignment="1" applyProtection="1">
      <alignment horizontal="left" vertical="center" wrapText="1" indent="3"/>
      <protection/>
    </xf>
    <xf numFmtId="0" fontId="22" fillId="33" borderId="30" xfId="0" applyFont="1" applyFill="1" applyBorder="1" applyAlignment="1" applyProtection="1">
      <alignment horizontal="left" vertical="center" wrapText="1" indent="1"/>
      <protection/>
    </xf>
    <xf numFmtId="0" fontId="28" fillId="33" borderId="30" xfId="0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Alignment="1" applyProtection="1">
      <alignment/>
      <protection/>
    </xf>
    <xf numFmtId="0" fontId="33" fillId="33" borderId="30" xfId="0" applyFont="1" applyFill="1" applyBorder="1" applyAlignment="1" applyProtection="1">
      <alignment horizontal="left" vertical="center" wrapText="1" indent="2"/>
      <protection/>
    </xf>
    <xf numFmtId="0" fontId="33" fillId="33" borderId="30" xfId="0" applyFont="1" applyFill="1" applyBorder="1" applyAlignment="1" applyProtection="1">
      <alignment horizontal="left" vertical="center" wrapText="1" indent="1"/>
      <protection/>
    </xf>
    <xf numFmtId="0" fontId="34" fillId="33" borderId="30" xfId="0" applyFont="1" applyFill="1" applyBorder="1" applyAlignment="1" applyProtection="1">
      <alignment horizontal="left" vertical="center" wrapText="1" indent="1"/>
      <protection/>
    </xf>
    <xf numFmtId="0" fontId="35" fillId="0" borderId="0" xfId="0" applyFont="1" applyFill="1" applyAlignment="1" applyProtection="1">
      <alignment/>
      <protection/>
    </xf>
    <xf numFmtId="0" fontId="35" fillId="0" borderId="0" xfId="0" applyFont="1" applyFill="1" applyBorder="1" applyAlignment="1" applyProtection="1">
      <alignment/>
      <protection/>
    </xf>
    <xf numFmtId="1" fontId="37" fillId="0" borderId="0" xfId="0" applyNumberFormat="1" applyFont="1" applyFill="1" applyBorder="1" applyAlignment="1" applyProtection="1">
      <alignment/>
      <protection/>
    </xf>
    <xf numFmtId="0" fontId="36" fillId="0" borderId="0" xfId="0" applyFont="1" applyFill="1" applyAlignment="1" applyProtection="1">
      <alignment/>
      <protection/>
    </xf>
    <xf numFmtId="49" fontId="36" fillId="0" borderId="0" xfId="0" applyNumberFormat="1" applyFont="1" applyFill="1" applyAlignment="1" applyProtection="1">
      <alignment horizontal="center"/>
      <protection/>
    </xf>
    <xf numFmtId="49" fontId="36" fillId="0" borderId="0" xfId="0" applyNumberFormat="1" applyFont="1" applyFill="1" applyAlignment="1" applyProtection="1">
      <alignment horizontal="right"/>
      <protection/>
    </xf>
    <xf numFmtId="49" fontId="36" fillId="0" borderId="0" xfId="0" applyNumberFormat="1" applyFont="1" applyFill="1" applyAlignment="1" applyProtection="1">
      <alignment horizontal="center" vertical="center"/>
      <protection/>
    </xf>
    <xf numFmtId="49" fontId="36" fillId="0" borderId="0" xfId="0" applyNumberFormat="1" applyFont="1" applyFill="1" applyAlignment="1" applyProtection="1">
      <alignment horizontal="left"/>
      <protection/>
    </xf>
    <xf numFmtId="0" fontId="36" fillId="0" borderId="0" xfId="0" applyFont="1" applyFill="1" applyBorder="1" applyAlignment="1" applyProtection="1">
      <alignment/>
      <protection/>
    </xf>
    <xf numFmtId="0" fontId="36" fillId="0" borderId="26" xfId="0" applyFont="1" applyFill="1" applyBorder="1" applyAlignment="1" applyProtection="1">
      <alignment/>
      <protection/>
    </xf>
    <xf numFmtId="2" fontId="38" fillId="0" borderId="0" xfId="0" applyNumberFormat="1" applyFont="1" applyFill="1" applyBorder="1" applyAlignment="1" applyProtection="1">
      <alignment horizontal="right" vertical="center"/>
      <protection/>
    </xf>
    <xf numFmtId="2" fontId="38" fillId="0" borderId="0" xfId="0" applyNumberFormat="1" applyFont="1" applyFill="1" applyBorder="1" applyAlignment="1" applyProtection="1">
      <alignment horizontal="right"/>
      <protection/>
    </xf>
    <xf numFmtId="49" fontId="17" fillId="0" borderId="30" xfId="0" applyNumberFormat="1" applyFont="1" applyFill="1" applyBorder="1" applyAlignment="1" applyProtection="1">
      <alignment horizontal="centerContinuous" vertical="center"/>
      <protection/>
    </xf>
    <xf numFmtId="49" fontId="17" fillId="0" borderId="30" xfId="0" applyNumberFormat="1" applyFont="1" applyFill="1" applyBorder="1" applyAlignment="1" applyProtection="1">
      <alignment horizontal="centerContinuous" vertical="center" wrapText="1"/>
      <protection/>
    </xf>
    <xf numFmtId="49" fontId="17" fillId="0" borderId="30" xfId="0" applyNumberFormat="1" applyFont="1" applyFill="1" applyBorder="1" applyAlignment="1" applyProtection="1">
      <alignment horizontal="center" vertical="center" wrapText="1"/>
      <protection/>
    </xf>
    <xf numFmtId="49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0" xfId="0" applyFont="1" applyFill="1" applyBorder="1" applyAlignment="1" applyProtection="1">
      <alignment horizontal="centerContinuous" vertical="center" wrapText="1"/>
      <protection/>
    </xf>
    <xf numFmtId="0" fontId="17" fillId="0" borderId="30" xfId="0" applyFont="1" applyFill="1" applyBorder="1" applyAlignment="1" applyProtection="1">
      <alignment horizontal="center" vertical="center" wrapText="1"/>
      <protection/>
    </xf>
    <xf numFmtId="0" fontId="17" fillId="0" borderId="30" xfId="0" applyFont="1" applyFill="1" applyBorder="1" applyAlignment="1" applyProtection="1">
      <alignment horizontal="centerContinuous" vertical="center"/>
      <protection/>
    </xf>
    <xf numFmtId="0" fontId="17" fillId="0" borderId="30" xfId="0" applyFont="1" applyFill="1" applyBorder="1" applyAlignment="1" applyProtection="1">
      <alignment horizontal="centerContinuous"/>
      <protection/>
    </xf>
    <xf numFmtId="0" fontId="17" fillId="0" borderId="30" xfId="0" applyFont="1" applyFill="1" applyBorder="1" applyAlignment="1" applyProtection="1">
      <alignment horizontal="right"/>
      <protection/>
    </xf>
    <xf numFmtId="0" fontId="12" fillId="0" borderId="30" xfId="0" applyFont="1" applyFill="1" applyBorder="1" applyAlignment="1" applyProtection="1">
      <alignment horizontal="center"/>
      <protection/>
    </xf>
    <xf numFmtId="0" fontId="17" fillId="0" borderId="30" xfId="0" applyFont="1" applyFill="1" applyBorder="1" applyAlignment="1" applyProtection="1">
      <alignment horizontal="left" vertical="top" wrapText="1" indent="1"/>
      <protection/>
    </xf>
    <xf numFmtId="0" fontId="17" fillId="0" borderId="30" xfId="0" applyFont="1" applyFill="1" applyBorder="1" applyAlignment="1" applyProtection="1">
      <alignment horizontal="center" vertical="top" wrapText="1"/>
      <protection/>
    </xf>
    <xf numFmtId="2" fontId="39" fillId="0" borderId="0" xfId="0" applyNumberFormat="1" applyFont="1" applyFill="1" applyBorder="1" applyAlignment="1" applyProtection="1">
      <alignment horizontal="right" vertical="center"/>
      <protection/>
    </xf>
    <xf numFmtId="0" fontId="39" fillId="0" borderId="34" xfId="0" applyFont="1" applyFill="1" applyBorder="1" applyAlignment="1" applyProtection="1">
      <alignment horizontal="center" vertical="top" wrapText="1"/>
      <protection/>
    </xf>
    <xf numFmtId="49" fontId="39" fillId="0" borderId="34" xfId="0" applyNumberFormat="1" applyFont="1" applyFill="1" applyBorder="1" applyAlignment="1" applyProtection="1">
      <alignment horizontal="center" vertical="top" wrapText="1"/>
      <protection/>
    </xf>
    <xf numFmtId="2" fontId="39" fillId="0" borderId="0" xfId="0" applyNumberFormat="1" applyFont="1" applyFill="1" applyBorder="1" applyAlignment="1" applyProtection="1">
      <alignment horizontal="right"/>
      <protection/>
    </xf>
    <xf numFmtId="0" fontId="17" fillId="0" borderId="30" xfId="0" applyFont="1" applyFill="1" applyBorder="1" applyAlignment="1" applyProtection="1">
      <alignment horizontal="left" vertical="center" wrapText="1" indent="1"/>
      <protection/>
    </xf>
    <xf numFmtId="0" fontId="39" fillId="0" borderId="36" xfId="0" applyFont="1" applyFill="1" applyBorder="1" applyAlignment="1" applyProtection="1">
      <alignment horizontal="center" vertical="top" wrapText="1"/>
      <protection/>
    </xf>
    <xf numFmtId="0" fontId="12" fillId="0" borderId="30" xfId="0" applyFont="1" applyFill="1" applyBorder="1" applyAlignment="1" applyProtection="1">
      <alignment horizontal="left" vertical="center" wrapText="1" indent="1"/>
      <protection/>
    </xf>
    <xf numFmtId="0" fontId="12" fillId="0" borderId="30" xfId="0" applyFont="1" applyFill="1" applyBorder="1" applyAlignment="1" applyProtection="1">
      <alignment horizontal="center" vertical="center" wrapText="1"/>
      <protection/>
    </xf>
    <xf numFmtId="2" fontId="40" fillId="0" borderId="0" xfId="0" applyNumberFormat="1" applyFont="1" applyFill="1" applyBorder="1" applyAlignment="1" applyProtection="1">
      <alignment horizontal="right" vertical="center"/>
      <protection/>
    </xf>
    <xf numFmtId="0" fontId="40" fillId="0" borderId="34" xfId="0" applyFont="1" applyFill="1" applyBorder="1" applyAlignment="1" applyProtection="1">
      <alignment horizontal="center" vertical="top" wrapText="1"/>
      <protection/>
    </xf>
    <xf numFmtId="0" fontId="40" fillId="0" borderId="29" xfId="0" applyFont="1" applyFill="1" applyBorder="1" applyAlignment="1" applyProtection="1">
      <alignment horizontal="center" vertical="top" wrapText="1"/>
      <protection/>
    </xf>
    <xf numFmtId="49" fontId="40" fillId="0" borderId="34" xfId="0" applyNumberFormat="1" applyFont="1" applyFill="1" applyBorder="1" applyAlignment="1" applyProtection="1">
      <alignment horizontal="center" vertical="top" wrapText="1"/>
      <protection/>
    </xf>
    <xf numFmtId="2" fontId="40" fillId="0" borderId="0" xfId="0" applyNumberFormat="1" applyFont="1" applyFill="1" applyBorder="1" applyAlignment="1" applyProtection="1">
      <alignment horizontal="right"/>
      <protection/>
    </xf>
    <xf numFmtId="0" fontId="12" fillId="0" borderId="30" xfId="0" applyFont="1" applyFill="1" applyBorder="1" applyAlignment="1" applyProtection="1">
      <alignment horizontal="center" vertical="top" wrapText="1"/>
      <protection/>
    </xf>
    <xf numFmtId="2" fontId="41" fillId="0" borderId="30" xfId="0" applyNumberFormat="1" applyFont="1" applyFill="1" applyBorder="1" applyAlignment="1" applyProtection="1">
      <alignment horizontal="right" vertical="center"/>
      <protection/>
    </xf>
    <xf numFmtId="2" fontId="41" fillId="0" borderId="41" xfId="0" applyNumberFormat="1" applyFont="1" applyFill="1" applyBorder="1" applyAlignment="1" applyProtection="1">
      <alignment horizontal="right" vertical="center"/>
      <protection/>
    </xf>
    <xf numFmtId="0" fontId="12" fillId="0" borderId="30" xfId="0" applyFont="1" applyFill="1" applyBorder="1" applyAlignment="1" applyProtection="1">
      <alignment horizontal="left" vertical="center" wrapText="1" indent="2"/>
      <protection/>
    </xf>
    <xf numFmtId="0" fontId="12" fillId="0" borderId="30" xfId="0" applyFont="1" applyFill="1" applyBorder="1" applyAlignment="1" applyProtection="1">
      <alignment horizontal="left" vertical="center" wrapText="1" indent="3"/>
      <protection/>
    </xf>
    <xf numFmtId="0" fontId="40" fillId="0" borderId="35" xfId="0" applyFont="1" applyFill="1" applyBorder="1" applyAlignment="1" applyProtection="1">
      <alignment horizontal="center" vertical="top" wrapText="1"/>
      <protection/>
    </xf>
    <xf numFmtId="0" fontId="40" fillId="0" borderId="36" xfId="0" applyFont="1" applyFill="1" applyBorder="1" applyAlignment="1" applyProtection="1">
      <alignment horizontal="center" vertical="top" wrapText="1"/>
      <protection/>
    </xf>
    <xf numFmtId="0" fontId="12" fillId="0" borderId="30" xfId="0" applyFont="1" applyFill="1" applyBorder="1" applyAlignment="1" applyProtection="1">
      <alignment horizontal="left" vertical="center" wrapText="1" indent="4"/>
      <protection/>
    </xf>
    <xf numFmtId="0" fontId="12" fillId="0" borderId="30" xfId="0" applyFont="1" applyFill="1" applyBorder="1" applyAlignment="1" applyProtection="1">
      <alignment horizontal="left" vertical="center" wrapText="1" indent="5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49" fontId="40" fillId="0" borderId="36" xfId="0" applyNumberFormat="1" applyFont="1" applyFill="1" applyBorder="1" applyAlignment="1" applyProtection="1">
      <alignment horizontal="center" vertical="top" wrapText="1"/>
      <protection/>
    </xf>
    <xf numFmtId="49" fontId="40" fillId="0" borderId="29" xfId="0" applyNumberFormat="1" applyFont="1" applyFill="1" applyBorder="1" applyAlignment="1" applyProtection="1">
      <alignment horizontal="center" vertical="top" wrapText="1"/>
      <protection/>
    </xf>
    <xf numFmtId="2" fontId="40" fillId="0" borderId="30" xfId="0" applyNumberFormat="1" applyFont="1" applyFill="1" applyBorder="1" applyAlignment="1" applyProtection="1">
      <alignment horizontal="right" vertical="center" wrapText="1"/>
      <protection/>
    </xf>
    <xf numFmtId="2" fontId="40" fillId="0" borderId="30" xfId="0" applyNumberFormat="1" applyFont="1" applyFill="1" applyBorder="1" applyAlignment="1" applyProtection="1">
      <alignment horizontal="right" vertical="center"/>
      <protection/>
    </xf>
    <xf numFmtId="0" fontId="42" fillId="0" borderId="30" xfId="0" applyFont="1" applyFill="1" applyBorder="1" applyAlignment="1" applyProtection="1">
      <alignment horizontal="left" vertical="center" wrapText="1"/>
      <protection/>
    </xf>
    <xf numFmtId="2" fontId="40" fillId="34" borderId="3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Font="1" applyFill="1" applyAlignment="1" applyProtection="1">
      <alignment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/>
      <protection/>
    </xf>
    <xf numFmtId="49" fontId="12" fillId="0" borderId="0" xfId="0" applyNumberFormat="1" applyFont="1" applyFill="1" applyAlignment="1" applyProtection="1">
      <alignment horizontal="right"/>
      <protection/>
    </xf>
    <xf numFmtId="49" fontId="12" fillId="0" borderId="0" xfId="0" applyNumberFormat="1" applyFont="1" applyFill="1" applyAlignment="1" applyProtection="1">
      <alignment horizontal="left"/>
      <protection/>
    </xf>
    <xf numFmtId="176" fontId="12" fillId="0" borderId="0" xfId="0" applyNumberFormat="1" applyFont="1" applyFill="1" applyAlignment="1" applyProtection="1">
      <alignment/>
      <protection/>
    </xf>
    <xf numFmtId="2" fontId="12" fillId="0" borderId="30" xfId="0" applyNumberFormat="1" applyFont="1" applyFill="1" applyBorder="1" applyAlignment="1" applyProtection="1">
      <alignment horizontal="right" vertical="center"/>
      <protection/>
    </xf>
    <xf numFmtId="2" fontId="12" fillId="34" borderId="31" xfId="0" applyNumberFormat="1" applyFont="1" applyFill="1" applyBorder="1" applyAlignment="1" applyProtection="1">
      <alignment horizontal="right" vertical="center"/>
      <protection locked="0"/>
    </xf>
    <xf numFmtId="2" fontId="12" fillId="34" borderId="30" xfId="0" applyNumberFormat="1" applyFont="1" applyFill="1" applyBorder="1" applyAlignment="1" applyProtection="1">
      <alignment horizontal="right" vertical="center"/>
      <protection locked="0"/>
    </xf>
    <xf numFmtId="2" fontId="17" fillId="34" borderId="30" xfId="0" applyNumberFormat="1" applyFont="1" applyFill="1" applyBorder="1" applyAlignment="1" applyProtection="1">
      <alignment horizontal="right" vertical="center"/>
      <protection locked="0"/>
    </xf>
    <xf numFmtId="2" fontId="17" fillId="0" borderId="30" xfId="0" applyNumberFormat="1" applyFont="1" applyFill="1" applyBorder="1" applyAlignment="1" applyProtection="1">
      <alignment horizontal="right" vertical="center"/>
      <protection/>
    </xf>
    <xf numFmtId="2" fontId="12" fillId="0" borderId="30" xfId="0" applyNumberFormat="1" applyFont="1" applyFill="1" applyBorder="1" applyAlignment="1" applyProtection="1">
      <alignment horizontal="right" vertical="center"/>
      <protection locked="0"/>
    </xf>
    <xf numFmtId="2" fontId="12" fillId="0" borderId="42" xfId="0" applyNumberFormat="1" applyFont="1" applyFill="1" applyBorder="1" applyAlignment="1" applyProtection="1">
      <alignment horizontal="right" vertical="center"/>
      <protection/>
    </xf>
    <xf numFmtId="2" fontId="12" fillId="34" borderId="42" xfId="0" applyNumberFormat="1" applyFont="1" applyFill="1" applyBorder="1" applyAlignment="1" applyProtection="1">
      <alignment horizontal="right" vertical="center"/>
      <protection locked="0"/>
    </xf>
    <xf numFmtId="2" fontId="12" fillId="34" borderId="41" xfId="0" applyNumberFormat="1" applyFont="1" applyFill="1" applyBorder="1" applyAlignment="1" applyProtection="1">
      <alignment horizontal="right" vertical="center"/>
      <protection locked="0"/>
    </xf>
    <xf numFmtId="2" fontId="12" fillId="0" borderId="30" xfId="0" applyNumberFormat="1" applyFont="1" applyFill="1" applyBorder="1" applyAlignment="1" applyProtection="1">
      <alignment horizontal="right" vertical="center" wrapText="1"/>
      <protection/>
    </xf>
    <xf numFmtId="2" fontId="12" fillId="0" borderId="41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Alignment="1" applyProtection="1">
      <alignment/>
      <protection/>
    </xf>
    <xf numFmtId="0" fontId="17" fillId="0" borderId="0" xfId="0" applyFont="1" applyFill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2" fontId="12" fillId="0" borderId="0" xfId="0" applyNumberFormat="1" applyFont="1" applyFill="1" applyAlignment="1" applyProtection="1">
      <alignment/>
      <protection/>
    </xf>
    <xf numFmtId="0" fontId="12" fillId="0" borderId="0" xfId="0" applyFont="1" applyFill="1" applyAlignment="1" applyProtection="1">
      <alignment horizontal="centerContinuous"/>
      <protection/>
    </xf>
    <xf numFmtId="0" fontId="12" fillId="0" borderId="0" xfId="0" applyFont="1" applyAlignment="1" applyProtection="1">
      <alignment horizontal="centerContinuous"/>
      <protection/>
    </xf>
    <xf numFmtId="2" fontId="17" fillId="34" borderId="30" xfId="0" applyNumberFormat="1" applyFont="1" applyFill="1" applyBorder="1" applyAlignment="1" applyProtection="1">
      <alignment horizontal="right" vertical="center"/>
      <protection/>
    </xf>
    <xf numFmtId="49" fontId="46" fillId="0" borderId="30" xfId="0" applyNumberFormat="1" applyFont="1" applyFill="1" applyBorder="1" applyAlignment="1">
      <alignment horizontal="left" vertical="top" wrapText="1"/>
    </xf>
    <xf numFmtId="0" fontId="44" fillId="0" borderId="0" xfId="0" applyFont="1" applyAlignment="1">
      <alignment/>
    </xf>
    <xf numFmtId="0" fontId="44" fillId="0" borderId="30" xfId="0" applyFont="1" applyBorder="1" applyAlignment="1">
      <alignment horizontal="center" vertical="center" wrapText="1"/>
    </xf>
    <xf numFmtId="0" fontId="45" fillId="0" borderId="30" xfId="0" applyFont="1" applyBorder="1" applyAlignment="1">
      <alignment horizontal="center" vertical="center" wrapText="1"/>
    </xf>
    <xf numFmtId="0" fontId="44" fillId="0" borderId="30" xfId="0" applyFont="1" applyBorder="1" applyAlignment="1">
      <alignment horizontal="center" wrapText="1"/>
    </xf>
    <xf numFmtId="49" fontId="44" fillId="0" borderId="30" xfId="0" applyNumberFormat="1" applyFont="1" applyBorder="1" applyAlignment="1">
      <alignment vertical="top" wrapText="1"/>
    </xf>
    <xf numFmtId="0" fontId="44" fillId="0" borderId="30" xfId="0" applyFont="1" applyBorder="1" applyAlignment="1">
      <alignment wrapText="1"/>
    </xf>
    <xf numFmtId="49" fontId="44" fillId="0" borderId="30" xfId="0" applyNumberFormat="1" applyFont="1" applyFill="1" applyBorder="1" applyAlignment="1">
      <alignment horizontal="left" vertical="top" wrapText="1"/>
    </xf>
    <xf numFmtId="49" fontId="44" fillId="0" borderId="30" xfId="0" applyNumberFormat="1" applyFont="1" applyFill="1" applyBorder="1" applyAlignment="1">
      <alignment horizontal="justify" vertical="top" wrapText="1"/>
    </xf>
    <xf numFmtId="0" fontId="47" fillId="0" borderId="30" xfId="0" applyFont="1" applyBorder="1" applyAlignment="1">
      <alignment/>
    </xf>
    <xf numFmtId="49" fontId="44" fillId="0" borderId="30" xfId="0" applyNumberFormat="1" applyFont="1" applyFill="1" applyBorder="1" applyAlignment="1">
      <alignment vertical="top" wrapText="1"/>
    </xf>
    <xf numFmtId="0" fontId="17" fillId="35" borderId="30" xfId="0" applyFont="1" applyFill="1" applyBorder="1" applyAlignment="1" applyProtection="1">
      <alignment/>
      <protection/>
    </xf>
    <xf numFmtId="49" fontId="17" fillId="35" borderId="30" xfId="0" applyNumberFormat="1" applyFont="1" applyFill="1" applyBorder="1" applyAlignment="1" applyProtection="1">
      <alignment horizontal="center" vertical="center"/>
      <protection/>
    </xf>
    <xf numFmtId="49" fontId="17" fillId="35" borderId="30" xfId="0" applyNumberFormat="1" applyFont="1" applyFill="1" applyBorder="1" applyAlignment="1" applyProtection="1">
      <alignment horizontal="center"/>
      <protection/>
    </xf>
    <xf numFmtId="49" fontId="17" fillId="35" borderId="30" xfId="0" applyNumberFormat="1" applyFont="1" applyFill="1" applyBorder="1" applyAlignment="1" applyProtection="1">
      <alignment horizontal="right"/>
      <protection/>
    </xf>
    <xf numFmtId="49" fontId="17" fillId="35" borderId="30" xfId="0" applyNumberFormat="1" applyFont="1" applyFill="1" applyBorder="1" applyAlignment="1" applyProtection="1">
      <alignment horizontal="left"/>
      <protection/>
    </xf>
    <xf numFmtId="2" fontId="17" fillId="35" borderId="30" xfId="0" applyNumberFormat="1" applyFont="1" applyFill="1" applyBorder="1" applyAlignment="1" applyProtection="1">
      <alignment/>
      <protection/>
    </xf>
    <xf numFmtId="4" fontId="17" fillId="35" borderId="30" xfId="0" applyNumberFormat="1" applyFont="1" applyFill="1" applyBorder="1" applyAlignment="1" applyProtection="1">
      <alignment/>
      <protection/>
    </xf>
    <xf numFmtId="177" fontId="17" fillId="35" borderId="30" xfId="0" applyNumberFormat="1" applyFont="1" applyFill="1" applyBorder="1" applyAlignment="1" applyProtection="1">
      <alignment/>
      <protection/>
    </xf>
    <xf numFmtId="0" fontId="17" fillId="35" borderId="30" xfId="0" applyFont="1" applyFill="1" applyBorder="1" applyAlignment="1" applyProtection="1">
      <alignment horizontal="left" vertical="center" wrapText="1" indent="1"/>
      <protection/>
    </xf>
    <xf numFmtId="4" fontId="17" fillId="35" borderId="30" xfId="0" applyNumberFormat="1" applyFont="1" applyFill="1" applyBorder="1" applyAlignment="1" applyProtection="1">
      <alignment horizontal="right" vertical="center"/>
      <protection/>
    </xf>
    <xf numFmtId="0" fontId="17" fillId="35" borderId="30" xfId="0" applyFont="1" applyFill="1" applyBorder="1" applyAlignment="1" applyProtection="1">
      <alignment horizontal="left" vertical="center" wrapText="1" indent="2"/>
      <protection/>
    </xf>
    <xf numFmtId="0" fontId="17" fillId="35" borderId="30" xfId="0" applyFont="1" applyFill="1" applyBorder="1" applyAlignment="1" applyProtection="1">
      <alignment horizontal="left" vertical="center" wrapText="1" indent="3"/>
      <protection/>
    </xf>
    <xf numFmtId="0" fontId="17" fillId="35" borderId="30" xfId="0" applyFont="1" applyFill="1" applyBorder="1" applyAlignment="1" applyProtection="1">
      <alignment horizontal="left" vertical="center" wrapText="1" indent="4"/>
      <protection/>
    </xf>
    <xf numFmtId="0" fontId="17" fillId="35" borderId="30" xfId="0" applyFont="1" applyFill="1" applyBorder="1" applyAlignment="1" applyProtection="1">
      <alignment horizontal="left" vertical="center" wrapText="1" indent="5"/>
      <protection/>
    </xf>
    <xf numFmtId="0" fontId="12" fillId="35" borderId="30" xfId="0" applyFont="1" applyFill="1" applyBorder="1" applyAlignment="1" applyProtection="1">
      <alignment/>
      <protection/>
    </xf>
    <xf numFmtId="49" fontId="12" fillId="35" borderId="30" xfId="0" applyNumberFormat="1" applyFont="1" applyFill="1" applyBorder="1" applyAlignment="1" applyProtection="1">
      <alignment horizontal="center" vertical="center"/>
      <protection/>
    </xf>
    <xf numFmtId="49" fontId="12" fillId="35" borderId="30" xfId="0" applyNumberFormat="1" applyFont="1" applyFill="1" applyBorder="1" applyAlignment="1" applyProtection="1">
      <alignment horizontal="center"/>
      <protection/>
    </xf>
    <xf numFmtId="49" fontId="12" fillId="35" borderId="30" xfId="0" applyNumberFormat="1" applyFont="1" applyFill="1" applyBorder="1" applyAlignment="1" applyProtection="1">
      <alignment horizontal="right"/>
      <protection/>
    </xf>
    <xf numFmtId="49" fontId="12" fillId="35" borderId="30" xfId="0" applyNumberFormat="1" applyFont="1" applyFill="1" applyBorder="1" applyAlignment="1" applyProtection="1">
      <alignment horizontal="left"/>
      <protection/>
    </xf>
    <xf numFmtId="0" fontId="17" fillId="35" borderId="30" xfId="0" applyFont="1" applyFill="1" applyBorder="1" applyAlignment="1" applyProtection="1">
      <alignment wrapText="1"/>
      <protection/>
    </xf>
    <xf numFmtId="177" fontId="12" fillId="35" borderId="30" xfId="0" applyNumberFormat="1" applyFont="1" applyFill="1" applyBorder="1" applyAlignment="1" applyProtection="1">
      <alignment/>
      <protection/>
    </xf>
    <xf numFmtId="0" fontId="17" fillId="0" borderId="30" xfId="0" applyFont="1" applyFill="1" applyBorder="1" applyAlignment="1" applyProtection="1">
      <alignment horizontal="left" vertical="center" wrapText="1" indent="2"/>
      <protection/>
    </xf>
    <xf numFmtId="2" fontId="17" fillId="0" borderId="0" xfId="53" applyNumberFormat="1" applyFont="1" applyAlignment="1">
      <alignment horizontal="right" vertical="center" wrapText="1"/>
      <protection locked="0"/>
    </xf>
    <xf numFmtId="176" fontId="12" fillId="0" borderId="30" xfId="0" applyNumberFormat="1" applyFont="1" applyFill="1" applyBorder="1" applyAlignment="1" applyProtection="1">
      <alignment horizontal="right" vertical="center"/>
      <protection/>
    </xf>
    <xf numFmtId="176" fontId="17" fillId="35" borderId="30" xfId="0" applyNumberFormat="1" applyFont="1" applyFill="1" applyBorder="1" applyAlignment="1" applyProtection="1">
      <alignment/>
      <protection/>
    </xf>
    <xf numFmtId="176" fontId="12" fillId="0" borderId="30" xfId="0" applyNumberFormat="1" applyFont="1" applyFill="1" applyBorder="1" applyAlignment="1" applyProtection="1">
      <alignment horizontal="right" vertical="center"/>
      <protection locked="0"/>
    </xf>
    <xf numFmtId="0" fontId="44" fillId="0" borderId="0" xfId="0" applyFont="1" applyFill="1" applyAlignment="1" applyProtection="1">
      <alignment/>
      <protection/>
    </xf>
    <xf numFmtId="49" fontId="44" fillId="0" borderId="0" xfId="0" applyNumberFormat="1" applyFont="1" applyFill="1" applyAlignment="1" applyProtection="1">
      <alignment horizontal="center" vertical="center"/>
      <protection/>
    </xf>
    <xf numFmtId="49" fontId="44" fillId="0" borderId="0" xfId="0" applyNumberFormat="1" applyFont="1" applyFill="1" applyAlignment="1" applyProtection="1">
      <alignment horizontal="center"/>
      <protection/>
    </xf>
    <xf numFmtId="49" fontId="44" fillId="0" borderId="0" xfId="0" applyNumberFormat="1" applyFont="1" applyFill="1" applyAlignment="1" applyProtection="1">
      <alignment horizontal="right"/>
      <protection/>
    </xf>
    <xf numFmtId="49" fontId="44" fillId="0" borderId="0" xfId="0" applyNumberFormat="1" applyFont="1" applyFill="1" applyAlignment="1" applyProtection="1">
      <alignment horizontal="left"/>
      <protection/>
    </xf>
    <xf numFmtId="176" fontId="44" fillId="0" borderId="0" xfId="0" applyNumberFormat="1" applyFont="1" applyFill="1" applyAlignment="1" applyProtection="1">
      <alignment/>
      <protection/>
    </xf>
    <xf numFmtId="0" fontId="47" fillId="0" borderId="0" xfId="0" applyFont="1" applyFill="1" applyBorder="1" applyAlignment="1" applyProtection="1">
      <alignment/>
      <protection/>
    </xf>
    <xf numFmtId="0" fontId="47" fillId="0" borderId="0" xfId="0" applyFont="1" applyFill="1" applyAlignment="1" applyProtection="1">
      <alignment/>
      <protection/>
    </xf>
    <xf numFmtId="0" fontId="17" fillId="0" borderId="43" xfId="0" applyFont="1" applyFill="1" applyBorder="1" applyAlignment="1" applyProtection="1">
      <alignment horizontal="center" vertical="center" wrapText="1"/>
      <protection/>
    </xf>
    <xf numFmtId="0" fontId="12" fillId="0" borderId="44" xfId="0" applyFont="1" applyFill="1" applyBorder="1" applyAlignment="1" applyProtection="1">
      <alignment horizontal="center" vertical="center" wrapText="1"/>
      <protection/>
    </xf>
    <xf numFmtId="49" fontId="12" fillId="0" borderId="0" xfId="0" applyNumberFormat="1" applyFont="1" applyFill="1" applyAlignment="1" applyProtection="1">
      <alignment horizontal="right" vertical="center"/>
      <protection/>
    </xf>
    <xf numFmtId="49" fontId="17" fillId="0" borderId="0" xfId="0" applyNumberFormat="1" applyFont="1" applyFill="1" applyAlignment="1" applyProtection="1">
      <alignment horizontal="center" vertical="center" wrapText="1"/>
      <protection/>
    </xf>
    <xf numFmtId="49" fontId="17" fillId="0" borderId="0" xfId="0" applyNumberFormat="1" applyFont="1" applyFill="1" applyAlignment="1" applyProtection="1">
      <alignment horizontal="center" vertical="center"/>
      <protection locked="0"/>
    </xf>
    <xf numFmtId="0" fontId="17" fillId="0" borderId="0" xfId="0" applyFont="1" applyFill="1" applyAlignment="1" applyProtection="1">
      <alignment horizontal="center"/>
      <protection/>
    </xf>
    <xf numFmtId="0" fontId="17" fillId="0" borderId="41" xfId="0" applyFont="1" applyFill="1" applyBorder="1" applyAlignment="1" applyProtection="1">
      <alignment horizontal="center" vertical="center" wrapText="1"/>
      <protection/>
    </xf>
    <xf numFmtId="0" fontId="17" fillId="0" borderId="45" xfId="0" applyFont="1" applyFill="1" applyBorder="1" applyAlignment="1" applyProtection="1">
      <alignment horizontal="center" vertical="center" wrapText="1"/>
      <protection/>
    </xf>
    <xf numFmtId="0" fontId="17" fillId="0" borderId="46" xfId="0" applyFont="1" applyFill="1" applyBorder="1" applyAlignment="1" applyProtection="1">
      <alignment horizontal="center" vertical="center" wrapText="1"/>
      <protection/>
    </xf>
    <xf numFmtId="0" fontId="17" fillId="0" borderId="47" xfId="0" applyFont="1" applyFill="1" applyBorder="1" applyAlignment="1" applyProtection="1">
      <alignment horizontal="center" vertical="center" wrapText="1"/>
      <protection/>
    </xf>
    <xf numFmtId="0" fontId="17" fillId="0" borderId="48" xfId="0" applyFont="1" applyFill="1" applyBorder="1" applyAlignment="1" applyProtection="1">
      <alignment horizontal="center" vertical="center" wrapText="1"/>
      <protection/>
    </xf>
    <xf numFmtId="0" fontId="17" fillId="0" borderId="31" xfId="0" applyFont="1" applyFill="1" applyBorder="1" applyAlignment="1" applyProtection="1">
      <alignment horizontal="center" vertical="center" wrapText="1"/>
      <protection/>
    </xf>
    <xf numFmtId="0" fontId="17" fillId="0" borderId="49" xfId="0" applyFont="1" applyFill="1" applyBorder="1" applyAlignment="1" applyProtection="1">
      <alignment horizontal="center" vertical="center" wrapText="1"/>
      <protection/>
    </xf>
    <xf numFmtId="0" fontId="17" fillId="0" borderId="50" xfId="0" applyFont="1" applyFill="1" applyBorder="1" applyAlignment="1" applyProtection="1">
      <alignment horizontal="center" vertical="center" wrapText="1"/>
      <protection/>
    </xf>
    <xf numFmtId="0" fontId="17" fillId="0" borderId="51" xfId="0" applyFont="1" applyFill="1" applyBorder="1" applyAlignment="1" applyProtection="1">
      <alignment horizontal="center" vertical="center" wrapText="1"/>
      <protection/>
    </xf>
    <xf numFmtId="0" fontId="17" fillId="0" borderId="52" xfId="0" applyFont="1" applyFill="1" applyBorder="1" applyAlignment="1" applyProtection="1">
      <alignment horizontal="center" vertical="center" wrapText="1"/>
      <protection/>
    </xf>
    <xf numFmtId="0" fontId="17" fillId="0" borderId="30" xfId="0" applyFont="1" applyFill="1" applyBorder="1" applyAlignment="1" applyProtection="1">
      <alignment horizontal="center" vertical="center"/>
      <protection/>
    </xf>
    <xf numFmtId="0" fontId="44" fillId="0" borderId="47" xfId="0" applyFont="1" applyBorder="1" applyAlignment="1">
      <alignment horizontal="center" vertical="center" wrapText="1"/>
    </xf>
    <xf numFmtId="0" fontId="44" fillId="0" borderId="48" xfId="0" applyFont="1" applyBorder="1" applyAlignment="1">
      <alignment horizontal="center" vertical="center" wrapText="1"/>
    </xf>
    <xf numFmtId="0" fontId="44" fillId="0" borderId="31" xfId="0" applyFont="1" applyBorder="1" applyAlignment="1">
      <alignment horizontal="center" vertical="center" wrapText="1"/>
    </xf>
    <xf numFmtId="0" fontId="44" fillId="0" borderId="0" xfId="0" applyFont="1" applyAlignment="1">
      <alignment horizontal="right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center" vertical="center" wrapText="1"/>
    </xf>
    <xf numFmtId="0" fontId="44" fillId="0" borderId="41" xfId="0" applyFont="1" applyBorder="1" applyAlignment="1">
      <alignment horizontal="center" vertical="center" wrapText="1"/>
    </xf>
    <xf numFmtId="0" fontId="44" fillId="0" borderId="45" xfId="0" applyFont="1" applyBorder="1" applyAlignment="1">
      <alignment horizontal="center" vertical="center" wrapText="1"/>
    </xf>
    <xf numFmtId="0" fontId="44" fillId="0" borderId="46" xfId="0" applyFont="1" applyBorder="1" applyAlignment="1">
      <alignment horizontal="center" vertical="center" wrapText="1"/>
    </xf>
    <xf numFmtId="49" fontId="48" fillId="0" borderId="30" xfId="0" applyNumberFormat="1" applyFont="1" applyBorder="1" applyAlignment="1">
      <alignment horizontal="left" vertical="top" wrapText="1"/>
    </xf>
    <xf numFmtId="49" fontId="48" fillId="0" borderId="41" xfId="0" applyNumberFormat="1" applyFont="1" applyBorder="1" applyAlignment="1">
      <alignment horizontal="left" vertical="top" wrapText="1"/>
    </xf>
    <xf numFmtId="49" fontId="48" fillId="0" borderId="45" xfId="0" applyNumberFormat="1" applyFont="1" applyBorder="1" applyAlignment="1">
      <alignment horizontal="left" vertical="top" wrapText="1"/>
    </xf>
    <xf numFmtId="49" fontId="48" fillId="0" borderId="46" xfId="0" applyNumberFormat="1" applyFont="1" applyBorder="1" applyAlignment="1">
      <alignment horizontal="left" vertical="top" wrapText="1"/>
    </xf>
    <xf numFmtId="49" fontId="48" fillId="0" borderId="30" xfId="0" applyNumberFormat="1" applyFont="1" applyFill="1" applyBorder="1" applyAlignment="1">
      <alignment horizontal="left" vertical="top" wrapText="1"/>
    </xf>
    <xf numFmtId="49" fontId="46" fillId="0" borderId="30" xfId="0" applyNumberFormat="1" applyFont="1" applyFill="1" applyBorder="1" applyAlignment="1">
      <alignment horizontal="left" vertical="top" wrapText="1"/>
    </xf>
    <xf numFmtId="49" fontId="46" fillId="0" borderId="30" xfId="0" applyNumberFormat="1" applyFont="1" applyBorder="1" applyAlignment="1">
      <alignment horizontal="left" vertical="top" wrapText="1"/>
    </xf>
    <xf numFmtId="49" fontId="48" fillId="0" borderId="41" xfId="0" applyNumberFormat="1" applyFont="1" applyFill="1" applyBorder="1" applyAlignment="1">
      <alignment horizontal="left" vertical="top" wrapText="1"/>
    </xf>
    <xf numFmtId="49" fontId="48" fillId="0" borderId="45" xfId="0" applyNumberFormat="1" applyFont="1" applyFill="1" applyBorder="1" applyAlignment="1">
      <alignment horizontal="left" vertical="top" wrapText="1"/>
    </xf>
    <xf numFmtId="49" fontId="48" fillId="0" borderId="46" xfId="0" applyNumberFormat="1" applyFont="1" applyFill="1" applyBorder="1" applyAlignment="1">
      <alignment horizontal="left" vertical="top" wrapText="1"/>
    </xf>
    <xf numFmtId="0" fontId="17" fillId="0" borderId="23" xfId="0" applyFont="1" applyBorder="1" applyAlignment="1" applyProtection="1">
      <alignment horizontal="left" vertical="top" wrapText="1"/>
      <protection/>
    </xf>
    <xf numFmtId="0" fontId="17" fillId="0" borderId="53" xfId="0" applyFont="1" applyBorder="1" applyAlignment="1" applyProtection="1">
      <alignment horizontal="left" vertical="top" wrapText="1"/>
      <protection/>
    </xf>
    <xf numFmtId="0" fontId="17" fillId="0" borderId="23" xfId="0" applyFont="1" applyBorder="1" applyAlignment="1" applyProtection="1">
      <alignment horizontal="left" vertical="top" wrapText="1"/>
      <protection locked="0"/>
    </xf>
    <xf numFmtId="0" fontId="12" fillId="0" borderId="26" xfId="0" applyFont="1" applyBorder="1" applyAlignment="1" applyProtection="1">
      <alignment horizontal="left" vertical="top" wrapText="1"/>
      <protection locked="0"/>
    </xf>
    <xf numFmtId="0" fontId="17" fillId="0" borderId="26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7" fillId="0" borderId="54" xfId="0" applyFont="1" applyBorder="1" applyAlignment="1" applyProtection="1">
      <alignment horizontal="left" vertical="top" wrapText="1"/>
      <protection locked="0"/>
    </xf>
    <xf numFmtId="0" fontId="17" fillId="0" borderId="26" xfId="0" applyFont="1" applyBorder="1" applyAlignment="1" applyProtection="1">
      <alignment horizontal="left" vertical="top" wrapText="1"/>
      <protection locked="0"/>
    </xf>
    <xf numFmtId="0" fontId="22" fillId="0" borderId="47" xfId="0" applyFont="1" applyFill="1" applyBorder="1" applyAlignment="1" applyProtection="1">
      <alignment horizontal="center" vertical="center"/>
      <protection/>
    </xf>
    <xf numFmtId="0" fontId="22" fillId="0" borderId="48" xfId="0" applyFont="1" applyFill="1" applyBorder="1" applyAlignment="1" applyProtection="1">
      <alignment horizontal="center" vertical="center"/>
      <protection/>
    </xf>
    <xf numFmtId="0" fontId="22" fillId="0" borderId="31" xfId="0" applyFont="1" applyFill="1" applyBorder="1" applyAlignment="1" applyProtection="1">
      <alignment horizontal="center" vertical="center"/>
      <protection/>
    </xf>
    <xf numFmtId="2" fontId="25" fillId="0" borderId="35" xfId="0" applyNumberFormat="1" applyFont="1" applyFill="1" applyBorder="1" applyAlignment="1" applyProtection="1">
      <alignment horizontal="center" vertical="top" wrapText="1"/>
      <protection locked="0"/>
    </xf>
    <xf numFmtId="2" fontId="25" fillId="0" borderId="36" xfId="0" applyNumberFormat="1" applyFont="1" applyFill="1" applyBorder="1" applyAlignment="1" applyProtection="1">
      <alignment horizontal="center" vertical="top" wrapText="1"/>
      <protection locked="0"/>
    </xf>
    <xf numFmtId="2" fontId="25" fillId="0" borderId="29" xfId="0" applyNumberFormat="1" applyFont="1" applyFill="1" applyBorder="1" applyAlignment="1" applyProtection="1">
      <alignment horizontal="center" vertical="top" wrapText="1"/>
      <protection locked="0"/>
    </xf>
    <xf numFmtId="2" fontId="25" fillId="0" borderId="37" xfId="0" applyNumberFormat="1" applyFont="1" applyFill="1" applyBorder="1" applyAlignment="1" applyProtection="1">
      <alignment horizontal="center" vertical="top" wrapText="1"/>
      <protection locked="0"/>
    </xf>
    <xf numFmtId="2" fontId="25" fillId="0" borderId="38" xfId="0" applyNumberFormat="1" applyFont="1" applyFill="1" applyBorder="1" applyAlignment="1" applyProtection="1">
      <alignment horizontal="center" vertical="top" wrapText="1"/>
      <protection locked="0"/>
    </xf>
    <xf numFmtId="0" fontId="25" fillId="0" borderId="37" xfId="0" applyFont="1" applyBorder="1" applyAlignment="1">
      <alignment horizontal="center" vertical="top" wrapText="1"/>
    </xf>
    <xf numFmtId="0" fontId="25" fillId="0" borderId="38" xfId="0" applyFont="1" applyBorder="1" applyAlignment="1">
      <alignment horizontal="center" vertical="top" wrapText="1"/>
    </xf>
    <xf numFmtId="0" fontId="25" fillId="0" borderId="32" xfId="0" applyFont="1" applyBorder="1" applyAlignment="1">
      <alignment horizontal="center" vertical="top" wrapText="1"/>
    </xf>
    <xf numFmtId="0" fontId="25" fillId="0" borderId="35" xfId="0" applyFont="1" applyBorder="1" applyAlignment="1">
      <alignment horizontal="center" vertical="top" wrapText="1"/>
    </xf>
    <xf numFmtId="0" fontId="25" fillId="0" borderId="36" xfId="0" applyFont="1" applyBorder="1" applyAlignment="1">
      <alignment horizontal="center" vertical="top" wrapText="1"/>
    </xf>
    <xf numFmtId="0" fontId="25" fillId="0" borderId="29" xfId="0" applyFont="1" applyBorder="1" applyAlignment="1">
      <alignment horizontal="center" vertical="top" wrapText="1"/>
    </xf>
    <xf numFmtId="0" fontId="25" fillId="0" borderId="40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25" fillId="0" borderId="55" xfId="0" applyFont="1" applyBorder="1" applyAlignment="1">
      <alignment horizontal="center" vertical="top" wrapText="1"/>
    </xf>
    <xf numFmtId="2" fontId="25" fillId="0" borderId="38" xfId="0" applyNumberFormat="1" applyFont="1" applyFill="1" applyBorder="1" applyAlignment="1" applyProtection="1">
      <alignment horizontal="center" vertical="center" wrapText="1"/>
      <protection locked="0"/>
    </xf>
    <xf numFmtId="2" fontId="25" fillId="0" borderId="32" xfId="0" applyNumberFormat="1" applyFont="1" applyFill="1" applyBorder="1" applyAlignment="1" applyProtection="1">
      <alignment horizontal="center" vertical="center" wrapText="1"/>
      <protection locked="0"/>
    </xf>
    <xf numFmtId="2" fontId="25" fillId="0" borderId="32" xfId="0" applyNumberFormat="1" applyFont="1" applyFill="1" applyBorder="1" applyAlignment="1" applyProtection="1">
      <alignment horizontal="center" vertical="top" wrapText="1"/>
      <protection locked="0"/>
    </xf>
    <xf numFmtId="2" fontId="25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56" xfId="0" applyFont="1" applyBorder="1" applyAlignment="1">
      <alignment horizontal="center" vertical="top" wrapText="1"/>
    </xf>
    <xf numFmtId="0" fontId="25" fillId="0" borderId="57" xfId="0" applyFont="1" applyBorder="1" applyAlignment="1">
      <alignment horizontal="center" vertical="top" wrapText="1"/>
    </xf>
    <xf numFmtId="49" fontId="12" fillId="0" borderId="30" xfId="0" applyNumberFormat="1" applyFont="1" applyBorder="1" applyAlignment="1">
      <alignment vertical="top" wrapText="1"/>
    </xf>
    <xf numFmtId="49" fontId="12" fillId="0" borderId="45" xfId="0" applyNumberFormat="1" applyFont="1" applyBorder="1" applyAlignment="1">
      <alignment vertical="top" wrapText="1"/>
    </xf>
    <xf numFmtId="49" fontId="44" fillId="0" borderId="45" xfId="0" applyNumberFormat="1" applyFont="1" applyBorder="1" applyAlignment="1">
      <alignment vertical="top" wrapText="1"/>
    </xf>
    <xf numFmtId="0" fontId="44" fillId="0" borderId="45" xfId="0" applyFont="1" applyBorder="1" applyAlignment="1">
      <alignment wrapText="1"/>
    </xf>
    <xf numFmtId="0" fontId="44" fillId="0" borderId="46" xfId="0" applyFont="1" applyBorder="1" applyAlignment="1">
      <alignment wrapText="1"/>
    </xf>
    <xf numFmtId="0" fontId="12" fillId="0" borderId="41" xfId="0" applyFont="1" applyBorder="1" applyAlignment="1">
      <alignment horizontal="left" wrapText="1"/>
    </xf>
    <xf numFmtId="4" fontId="44" fillId="0" borderId="30" xfId="0" applyNumberFormat="1" applyFont="1" applyBorder="1" applyAlignment="1">
      <alignment vertical="top" wrapText="1"/>
    </xf>
    <xf numFmtId="4" fontId="12" fillId="0" borderId="30" xfId="0" applyNumberFormat="1" applyFont="1" applyBorder="1" applyAlignment="1">
      <alignment vertical="top" wrapText="1"/>
    </xf>
    <xf numFmtId="4" fontId="44" fillId="0" borderId="30" xfId="0" applyNumberFormat="1" applyFont="1" applyBorder="1" applyAlignment="1">
      <alignment horizontal="center" vertical="top" wrapText="1"/>
    </xf>
    <xf numFmtId="0" fontId="44" fillId="0" borderId="0" xfId="0" applyFont="1" applyAlignment="1">
      <alignment vertical="top"/>
    </xf>
    <xf numFmtId="0" fontId="0" fillId="0" borderId="0" xfId="0" applyAlignment="1">
      <alignment vertical="top"/>
    </xf>
    <xf numFmtId="4" fontId="12" fillId="0" borderId="30" xfId="0" applyNumberFormat="1" applyFont="1" applyBorder="1" applyAlignment="1">
      <alignment horizontal="left" vertical="top" wrapText="1"/>
    </xf>
    <xf numFmtId="49" fontId="12" fillId="0" borderId="30" xfId="0" applyNumberFormat="1" applyFont="1" applyBorder="1" applyAlignment="1">
      <alignment horizontal="left" vertical="top" wrapText="1"/>
    </xf>
    <xf numFmtId="3" fontId="44" fillId="0" borderId="30" xfId="0" applyNumberFormat="1" applyFont="1" applyBorder="1" applyAlignment="1">
      <alignment horizontal="center" vertical="top" wrapText="1"/>
    </xf>
    <xf numFmtId="4" fontId="44" fillId="0" borderId="30" xfId="0" applyNumberFormat="1" applyFont="1" applyBorder="1" applyAlignment="1">
      <alignment horizontal="right" vertical="top" wrapText="1"/>
    </xf>
    <xf numFmtId="49" fontId="12" fillId="0" borderId="30" xfId="0" applyNumberFormat="1" applyFont="1" applyFill="1" applyBorder="1" applyAlignment="1">
      <alignment horizontal="left" vertical="top" wrapText="1"/>
    </xf>
    <xf numFmtId="2" fontId="12" fillId="0" borderId="30" xfId="0" applyNumberFormat="1" applyFont="1" applyFill="1" applyBorder="1" applyAlignment="1">
      <alignment horizontal="center" vertical="top" wrapText="1"/>
    </xf>
    <xf numFmtId="4" fontId="44" fillId="0" borderId="30" xfId="0" applyNumberFormat="1" applyFont="1" applyFill="1" applyBorder="1" applyAlignment="1">
      <alignment horizontal="left" vertical="top" wrapText="1"/>
    </xf>
    <xf numFmtId="4" fontId="44" fillId="0" borderId="30" xfId="0" applyNumberFormat="1" applyFont="1" applyBorder="1" applyAlignment="1">
      <alignment vertical="top"/>
    </xf>
    <xf numFmtId="4" fontId="44" fillId="0" borderId="30" xfId="0" applyNumberFormat="1" applyFont="1" applyFill="1" applyBorder="1" applyAlignment="1">
      <alignment horizontal="right" vertical="top" wrapText="1"/>
    </xf>
    <xf numFmtId="0" fontId="44" fillId="0" borderId="30" xfId="0" applyFont="1" applyBorder="1" applyAlignment="1">
      <alignment horizontal="center" vertical="top"/>
    </xf>
    <xf numFmtId="49" fontId="44" fillId="0" borderId="30" xfId="0" applyNumberFormat="1" applyFont="1" applyFill="1" applyBorder="1" applyAlignment="1">
      <alignment horizontal="center" vertical="top" wrapText="1"/>
    </xf>
    <xf numFmtId="49" fontId="12" fillId="0" borderId="30" xfId="0" applyNumberFormat="1" applyFont="1" applyFill="1" applyBorder="1" applyAlignment="1">
      <alignment horizontal="justify" vertical="top" wrapText="1"/>
    </xf>
    <xf numFmtId="49" fontId="12" fillId="0" borderId="30" xfId="0" applyNumberFormat="1" applyFont="1" applyFill="1" applyBorder="1" applyAlignment="1">
      <alignment horizontal="center" vertical="top" wrapText="1"/>
    </xf>
    <xf numFmtId="2" fontId="12" fillId="0" borderId="30" xfId="0" applyNumberFormat="1" applyFont="1" applyBorder="1" applyAlignment="1">
      <alignment horizontal="center"/>
    </xf>
    <xf numFmtId="4" fontId="12" fillId="0" borderId="30" xfId="0" applyNumberFormat="1" applyFont="1" applyFill="1" applyBorder="1" applyAlignment="1">
      <alignment horizontal="right" vertical="top" wrapText="1"/>
    </xf>
    <xf numFmtId="4" fontId="12" fillId="0" borderId="30" xfId="0" applyNumberFormat="1" applyFont="1" applyBorder="1" applyAlignment="1">
      <alignment horizontal="right" vertical="top"/>
    </xf>
    <xf numFmtId="4" fontId="67" fillId="0" borderId="30" xfId="0" applyNumberFormat="1" applyFont="1" applyBorder="1" applyAlignment="1">
      <alignment horizontal="right" vertical="top"/>
    </xf>
    <xf numFmtId="2" fontId="12" fillId="0" borderId="30" xfId="0" applyNumberFormat="1" applyFont="1" applyFill="1" applyBorder="1" applyAlignment="1">
      <alignment horizontal="right" vertical="top" wrapText="1"/>
    </xf>
    <xf numFmtId="4" fontId="44" fillId="0" borderId="30" xfId="0" applyNumberFormat="1" applyFont="1" applyBorder="1" applyAlignment="1">
      <alignment horizontal="right" vertical="top"/>
    </xf>
    <xf numFmtId="0" fontId="11" fillId="0" borderId="0" xfId="0" applyFont="1" applyAlignment="1">
      <alignment/>
    </xf>
    <xf numFmtId="0" fontId="44" fillId="0" borderId="30" xfId="0" applyFont="1" applyBorder="1" applyAlignment="1">
      <alignment/>
    </xf>
    <xf numFmtId="1" fontId="44" fillId="0" borderId="30" xfId="0" applyNumberFormat="1" applyFont="1" applyBorder="1" applyAlignment="1">
      <alignment vertical="top"/>
    </xf>
    <xf numFmtId="0" fontId="44" fillId="0" borderId="30" xfId="0" applyFont="1" applyBorder="1" applyAlignment="1">
      <alignment vertical="top" wrapText="1"/>
    </xf>
    <xf numFmtId="4" fontId="44" fillId="0" borderId="30" xfId="0" applyNumberFormat="1" applyFont="1" applyBorder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8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T178"/>
  <sheetViews>
    <sheetView view="pageBreakPreview" zoomScale="75" zoomScaleNormal="75" zoomScaleSheetLayoutView="75" zoomScalePageLayoutView="0" workbookViewId="0" topLeftCell="A134">
      <selection activeCell="A140" sqref="A140:IV141"/>
    </sheetView>
  </sheetViews>
  <sheetFormatPr defaultColWidth="8.875" defaultRowHeight="12.75"/>
  <cols>
    <col min="1" max="1" width="8.00390625" style="223" customWidth="1"/>
    <col min="2" max="2" width="54.625" style="223" customWidth="1"/>
    <col min="3" max="3" width="29.125" style="223" customWidth="1"/>
    <col min="4" max="4" width="9.375" style="226" hidden="1" customWidth="1"/>
    <col min="5" max="5" width="5.125" style="224" hidden="1" customWidth="1"/>
    <col min="6" max="6" width="6.25390625" style="225" hidden="1" customWidth="1"/>
    <col min="7" max="7" width="8.375" style="226" hidden="1" customWidth="1"/>
    <col min="8" max="8" width="4.75390625" style="227" hidden="1" customWidth="1"/>
    <col min="9" max="9" width="10.125" style="223" hidden="1" customWidth="1"/>
    <col min="10" max="10" width="9.625" style="223" hidden="1" customWidth="1"/>
    <col min="11" max="11" width="9.25390625" style="223" hidden="1" customWidth="1"/>
    <col min="12" max="13" width="0.12890625" style="223" hidden="1" customWidth="1"/>
    <col min="14" max="14" width="17.125" style="223" customWidth="1"/>
    <col min="15" max="15" width="14.75390625" style="223" customWidth="1"/>
    <col min="16" max="16" width="15.875" style="223" customWidth="1"/>
    <col min="17" max="17" width="16.875" style="223" customWidth="1"/>
    <col min="18" max="18" width="16.25390625" style="223" customWidth="1"/>
    <col min="19" max="19" width="15.00390625" style="223" customWidth="1"/>
    <col min="20" max="20" width="5.75390625" style="228" customWidth="1"/>
    <col min="21" max="16384" width="8.875" style="223" customWidth="1"/>
  </cols>
  <sheetData>
    <row r="1" spans="2:20" s="220" customFormat="1" ht="19.5" customHeight="1">
      <c r="B1" s="344" t="s">
        <v>800</v>
      </c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221"/>
    </row>
    <row r="2" spans="2:20" ht="24" customHeight="1">
      <c r="B2" s="345" t="s">
        <v>886</v>
      </c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222"/>
    </row>
    <row r="3" spans="2:19" ht="18" customHeight="1">
      <c r="B3" s="346" t="s">
        <v>883</v>
      </c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</row>
    <row r="4" spans="2:19" ht="6" customHeight="1">
      <c r="B4" s="273"/>
      <c r="C4" s="273"/>
      <c r="D4" s="274"/>
      <c r="E4" s="275"/>
      <c r="F4" s="276"/>
      <c r="G4" s="274"/>
      <c r="H4" s="277"/>
      <c r="I4" s="273"/>
      <c r="J4" s="273"/>
      <c r="K4" s="273"/>
      <c r="L4" s="273"/>
      <c r="M4" s="273"/>
      <c r="N4" s="273"/>
      <c r="O4" s="273"/>
      <c r="P4" s="273"/>
      <c r="Q4" s="290"/>
      <c r="R4" s="290"/>
      <c r="S4" s="273"/>
    </row>
    <row r="5" spans="2:19" ht="15" customHeight="1">
      <c r="B5" s="347" t="s">
        <v>801</v>
      </c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7"/>
      <c r="P5" s="347"/>
      <c r="Q5" s="347"/>
      <c r="R5" s="347"/>
      <c r="S5" s="347"/>
    </row>
    <row r="6" spans="2:19" ht="4.5" customHeight="1">
      <c r="B6" s="291"/>
      <c r="C6" s="273"/>
      <c r="D6" s="274"/>
      <c r="E6" s="275"/>
      <c r="F6" s="276"/>
      <c r="G6" s="274"/>
      <c r="H6" s="277"/>
      <c r="I6" s="273"/>
      <c r="J6" s="273"/>
      <c r="K6" s="273"/>
      <c r="L6" s="292"/>
      <c r="M6" s="292"/>
      <c r="N6" s="273"/>
      <c r="O6" s="293"/>
      <c r="P6" s="293"/>
      <c r="Q6" s="294"/>
      <c r="R6" s="294"/>
      <c r="S6" s="273"/>
    </row>
    <row r="7" spans="2:19" ht="3.75" customHeight="1">
      <c r="B7" s="273"/>
      <c r="C7" s="273"/>
      <c r="D7" s="274"/>
      <c r="E7" s="275"/>
      <c r="F7" s="276"/>
      <c r="G7" s="274"/>
      <c r="H7" s="277"/>
      <c r="I7" s="273"/>
      <c r="J7" s="273"/>
      <c r="K7" s="273"/>
      <c r="L7" s="292"/>
      <c r="M7" s="292"/>
      <c r="N7" s="273"/>
      <c r="O7" s="273"/>
      <c r="P7" s="273"/>
      <c r="Q7" s="295"/>
      <c r="R7" s="295"/>
      <c r="S7" s="290"/>
    </row>
    <row r="8" spans="1:20" ht="21.75" customHeight="1">
      <c r="A8" s="351" t="s">
        <v>658</v>
      </c>
      <c r="B8" s="358" t="s">
        <v>267</v>
      </c>
      <c r="C8" s="358" t="s">
        <v>268</v>
      </c>
      <c r="D8" s="232" t="s">
        <v>269</v>
      </c>
      <c r="E8" s="233" t="s">
        <v>270</v>
      </c>
      <c r="F8" s="234" t="s">
        <v>271</v>
      </c>
      <c r="G8" s="233" t="s">
        <v>272</v>
      </c>
      <c r="H8" s="235" t="s">
        <v>273</v>
      </c>
      <c r="I8" s="236" t="s">
        <v>274</v>
      </c>
      <c r="J8" s="236"/>
      <c r="K8" s="236"/>
      <c r="L8" s="236"/>
      <c r="M8" s="236"/>
      <c r="N8" s="237" t="s">
        <v>274</v>
      </c>
      <c r="O8" s="237" t="s">
        <v>274</v>
      </c>
      <c r="P8" s="237" t="s">
        <v>275</v>
      </c>
      <c r="Q8" s="348" t="s">
        <v>276</v>
      </c>
      <c r="R8" s="349"/>
      <c r="S8" s="357"/>
      <c r="T8" s="229"/>
    </row>
    <row r="9" spans="1:20" ht="10.5" customHeight="1">
      <c r="A9" s="352"/>
      <c r="B9" s="358"/>
      <c r="C9" s="358"/>
      <c r="D9" s="238"/>
      <c r="E9" s="239"/>
      <c r="F9" s="240"/>
      <c r="G9" s="238"/>
      <c r="H9" s="235"/>
      <c r="I9" s="238">
        <v>1998</v>
      </c>
      <c r="J9" s="238">
        <v>1999</v>
      </c>
      <c r="K9" s="238">
        <v>2000</v>
      </c>
      <c r="L9" s="238">
        <v>2001</v>
      </c>
      <c r="M9" s="238"/>
      <c r="N9" s="342">
        <v>2013</v>
      </c>
      <c r="O9" s="342">
        <v>2014</v>
      </c>
      <c r="P9" s="342">
        <v>2015</v>
      </c>
      <c r="Q9" s="342">
        <v>2016</v>
      </c>
      <c r="R9" s="342">
        <v>2017</v>
      </c>
      <c r="S9" s="342">
        <v>2018</v>
      </c>
      <c r="T9" s="229"/>
    </row>
    <row r="10" spans="1:20" ht="19.5" customHeight="1">
      <c r="A10" s="353"/>
      <c r="B10" s="358"/>
      <c r="C10" s="358"/>
      <c r="D10" s="238"/>
      <c r="E10" s="239"/>
      <c r="F10" s="240"/>
      <c r="G10" s="238"/>
      <c r="H10" s="235"/>
      <c r="I10" s="238"/>
      <c r="J10" s="238"/>
      <c r="K10" s="238"/>
      <c r="L10" s="238"/>
      <c r="M10" s="238"/>
      <c r="N10" s="343"/>
      <c r="O10" s="343"/>
      <c r="P10" s="343"/>
      <c r="Q10" s="343"/>
      <c r="R10" s="343"/>
      <c r="S10" s="343"/>
      <c r="T10" s="229"/>
    </row>
    <row r="11" spans="1:19" ht="15.75">
      <c r="A11" s="241">
        <v>1</v>
      </c>
      <c r="B11" s="354" t="s">
        <v>432</v>
      </c>
      <c r="C11" s="355"/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5"/>
      <c r="Q11" s="355"/>
      <c r="R11" s="355"/>
      <c r="S11" s="356"/>
    </row>
    <row r="12" spans="1:19" ht="47.25" customHeight="1">
      <c r="A12" s="241">
        <f aca="true" t="shared" si="0" ref="A12:A80">SUM(A11+1)</f>
        <v>2</v>
      </c>
      <c r="B12" s="242" t="s">
        <v>422</v>
      </c>
      <c r="C12" s="243" t="s">
        <v>689</v>
      </c>
      <c r="D12" s="244">
        <v>1</v>
      </c>
      <c r="E12" s="245"/>
      <c r="F12" s="245"/>
      <c r="G12" s="245"/>
      <c r="H12" s="246" t="s">
        <v>473</v>
      </c>
      <c r="I12" s="247"/>
      <c r="J12" s="247"/>
      <c r="K12" s="247"/>
      <c r="L12" s="247"/>
      <c r="M12" s="247"/>
      <c r="N12" s="282">
        <v>2981.878</v>
      </c>
      <c r="O12" s="282">
        <v>1493.891</v>
      </c>
      <c r="P12" s="283">
        <f>SUM(P16+P19+P22+P25+P93)</f>
        <v>1580.5149999999999</v>
      </c>
      <c r="Q12" s="283">
        <f>SUM(Q16+Q19+Q22+Q25+Q93)</f>
        <v>3719.9709999999995</v>
      </c>
      <c r="R12" s="283">
        <f>SUM(R16+R19+R22+R25+R93)</f>
        <v>3888.2499999999995</v>
      </c>
      <c r="S12" s="283">
        <f>SUM(S16+S19+S22+S25+S93)</f>
        <v>2197.761</v>
      </c>
    </row>
    <row r="13" spans="1:19" ht="61.5" customHeight="1">
      <c r="A13" s="241">
        <f t="shared" si="0"/>
        <v>3</v>
      </c>
      <c r="B13" s="248"/>
      <c r="C13" s="237" t="s">
        <v>31</v>
      </c>
      <c r="D13" s="244">
        <v>1</v>
      </c>
      <c r="E13" s="245"/>
      <c r="F13" s="245"/>
      <c r="G13" s="249"/>
      <c r="H13" s="246" t="s">
        <v>472</v>
      </c>
      <c r="I13" s="247"/>
      <c r="J13" s="247"/>
      <c r="K13" s="247"/>
      <c r="L13" s="247"/>
      <c r="M13" s="247"/>
      <c r="N13" s="296"/>
      <c r="O13" s="296"/>
      <c r="P13" s="283">
        <f>P12/O12/P$14*10000</f>
        <v>96.09314158956688</v>
      </c>
      <c r="Q13" s="283">
        <f>Q12/P12/Q$14*10000</f>
        <v>219.35180393897528</v>
      </c>
      <c r="R13" s="283">
        <f>R12/Q12/R$14*10000</f>
        <v>98.14428572524221</v>
      </c>
      <c r="S13" s="283">
        <f>S12/R12/S$14*10000</f>
        <v>53.223295885292536</v>
      </c>
    </row>
    <row r="14" spans="1:19" ht="33" customHeight="1">
      <c r="A14" s="241">
        <f t="shared" si="0"/>
        <v>4</v>
      </c>
      <c r="B14" s="248"/>
      <c r="C14" s="237" t="s">
        <v>32</v>
      </c>
      <c r="D14" s="244">
        <v>1</v>
      </c>
      <c r="E14" s="245"/>
      <c r="F14" s="245"/>
      <c r="G14" s="245"/>
      <c r="H14" s="246" t="s">
        <v>474</v>
      </c>
      <c r="I14" s="247"/>
      <c r="J14" s="247"/>
      <c r="K14" s="247"/>
      <c r="L14" s="247"/>
      <c r="M14" s="247"/>
      <c r="N14" s="283">
        <v>102.6</v>
      </c>
      <c r="O14" s="330">
        <v>102</v>
      </c>
      <c r="P14" s="283">
        <v>110.1</v>
      </c>
      <c r="Q14" s="283">
        <v>107.3</v>
      </c>
      <c r="R14" s="283">
        <v>106.5</v>
      </c>
      <c r="S14" s="283">
        <v>106.2</v>
      </c>
    </row>
    <row r="15" spans="1:19" ht="33" customHeight="1">
      <c r="A15" s="241">
        <f t="shared" si="0"/>
        <v>5</v>
      </c>
      <c r="B15" s="250" t="s">
        <v>425</v>
      </c>
      <c r="C15" s="251"/>
      <c r="D15" s="252"/>
      <c r="E15" s="253"/>
      <c r="F15" s="253"/>
      <c r="G15" s="254"/>
      <c r="H15" s="255"/>
      <c r="I15" s="256"/>
      <c r="J15" s="256"/>
      <c r="K15" s="256"/>
      <c r="L15" s="256"/>
      <c r="M15" s="256"/>
      <c r="N15" s="279"/>
      <c r="O15" s="279"/>
      <c r="P15" s="279"/>
      <c r="Q15" s="279"/>
      <c r="R15" s="279"/>
      <c r="S15" s="279"/>
    </row>
    <row r="16" spans="1:19" ht="40.5" customHeight="1">
      <c r="A16" s="241">
        <f t="shared" si="0"/>
        <v>6</v>
      </c>
      <c r="B16" s="248" t="s">
        <v>423</v>
      </c>
      <c r="C16" s="257" t="s">
        <v>689</v>
      </c>
      <c r="D16" s="252"/>
      <c r="E16" s="253"/>
      <c r="F16" s="253"/>
      <c r="G16" s="254"/>
      <c r="H16" s="255"/>
      <c r="I16" s="256"/>
      <c r="J16" s="256"/>
      <c r="K16" s="256"/>
      <c r="L16" s="256"/>
      <c r="M16" s="256"/>
      <c r="N16" s="282">
        <v>184.14</v>
      </c>
      <c r="O16" s="282">
        <v>87</v>
      </c>
      <c r="P16" s="282">
        <v>90.95</v>
      </c>
      <c r="Q16" s="282">
        <v>100.47</v>
      </c>
      <c r="R16" s="282">
        <v>112.22</v>
      </c>
      <c r="S16" s="282">
        <v>120.68</v>
      </c>
    </row>
    <row r="17" spans="1:19" ht="51.75" customHeight="1">
      <c r="A17" s="241">
        <f t="shared" si="0"/>
        <v>7</v>
      </c>
      <c r="B17" s="250"/>
      <c r="C17" s="251" t="s">
        <v>31</v>
      </c>
      <c r="D17" s="252"/>
      <c r="E17" s="253"/>
      <c r="F17" s="253"/>
      <c r="G17" s="254"/>
      <c r="H17" s="255"/>
      <c r="I17" s="256"/>
      <c r="J17" s="256"/>
      <c r="K17" s="256"/>
      <c r="L17" s="256"/>
      <c r="M17" s="256"/>
      <c r="N17" s="281"/>
      <c r="O17" s="281"/>
      <c r="P17" s="283">
        <f>P16/O16/P$14*10000</f>
        <v>94.95025420986146</v>
      </c>
      <c r="Q17" s="283">
        <f>Q16/P16/Q$14*10000</f>
        <v>102.95180775361246</v>
      </c>
      <c r="R17" s="283">
        <f>R16/Q16/R$14*10000</f>
        <v>104.87796558055075</v>
      </c>
      <c r="S17" s="283">
        <f>S16/R16/S$14*10000</f>
        <v>101.26060559682169</v>
      </c>
    </row>
    <row r="18" spans="1:19" ht="31.5" customHeight="1">
      <c r="A18" s="241">
        <f t="shared" si="0"/>
        <v>8</v>
      </c>
      <c r="B18" s="250"/>
      <c r="C18" s="251" t="s">
        <v>32</v>
      </c>
      <c r="D18" s="252"/>
      <c r="E18" s="253"/>
      <c r="F18" s="253"/>
      <c r="G18" s="254"/>
      <c r="H18" s="255"/>
      <c r="I18" s="256"/>
      <c r="J18" s="256"/>
      <c r="K18" s="256"/>
      <c r="L18" s="256"/>
      <c r="M18" s="256"/>
      <c r="N18" s="283">
        <v>102.6</v>
      </c>
      <c r="O18" s="330">
        <v>102</v>
      </c>
      <c r="P18" s="283">
        <v>110.1</v>
      </c>
      <c r="Q18" s="283">
        <v>107.3</v>
      </c>
      <c r="R18" s="283">
        <v>106.5</v>
      </c>
      <c r="S18" s="283">
        <v>106.2</v>
      </c>
    </row>
    <row r="19" spans="1:19" ht="36" customHeight="1">
      <c r="A19" s="241">
        <f t="shared" si="0"/>
        <v>9</v>
      </c>
      <c r="B19" s="248" t="s">
        <v>424</v>
      </c>
      <c r="C19" s="257" t="s">
        <v>689</v>
      </c>
      <c r="D19" s="252"/>
      <c r="E19" s="253"/>
      <c r="F19" s="253"/>
      <c r="G19" s="254"/>
      <c r="H19" s="255"/>
      <c r="I19" s="256"/>
      <c r="J19" s="256"/>
      <c r="K19" s="256"/>
      <c r="L19" s="256"/>
      <c r="M19" s="256"/>
      <c r="N19" s="281">
        <v>723.196</v>
      </c>
      <c r="O19" s="281"/>
      <c r="P19" s="281"/>
      <c r="Q19" s="281"/>
      <c r="R19" s="281"/>
      <c r="S19" s="281"/>
    </row>
    <row r="20" spans="1:19" ht="48" customHeight="1">
      <c r="A20" s="241">
        <f t="shared" si="0"/>
        <v>10</v>
      </c>
      <c r="B20" s="250"/>
      <c r="C20" s="251" t="s">
        <v>31</v>
      </c>
      <c r="D20" s="252"/>
      <c r="E20" s="253"/>
      <c r="F20" s="253"/>
      <c r="G20" s="254"/>
      <c r="H20" s="255"/>
      <c r="I20" s="256"/>
      <c r="J20" s="256"/>
      <c r="K20" s="256"/>
      <c r="L20" s="256"/>
      <c r="M20" s="256"/>
      <c r="N20" s="281"/>
      <c r="O20" s="281"/>
      <c r="P20" s="283" t="e">
        <f>P19/O19/P$14*10000</f>
        <v>#DIV/0!</v>
      </c>
      <c r="Q20" s="283" t="e">
        <f>Q19/P19/Q$14*10000</f>
        <v>#DIV/0!</v>
      </c>
      <c r="R20" s="283" t="e">
        <f>R19/Q19/R$14*10000</f>
        <v>#DIV/0!</v>
      </c>
      <c r="S20" s="283" t="e">
        <f>S19/R19/S$14*10000</f>
        <v>#DIV/0!</v>
      </c>
    </row>
    <row r="21" spans="1:19" ht="32.25" customHeight="1">
      <c r="A21" s="241">
        <f t="shared" si="0"/>
        <v>11</v>
      </c>
      <c r="B21" s="250"/>
      <c r="C21" s="251" t="s">
        <v>32</v>
      </c>
      <c r="D21" s="252"/>
      <c r="E21" s="253"/>
      <c r="F21" s="253"/>
      <c r="G21" s="254"/>
      <c r="H21" s="255"/>
      <c r="I21" s="256"/>
      <c r="J21" s="256"/>
      <c r="K21" s="256"/>
      <c r="L21" s="256"/>
      <c r="M21" s="256"/>
      <c r="N21" s="279"/>
      <c r="O21" s="279"/>
      <c r="P21" s="279"/>
      <c r="Q21" s="279"/>
      <c r="R21" s="279"/>
      <c r="S21" s="279"/>
    </row>
    <row r="22" spans="1:19" ht="32.25" customHeight="1">
      <c r="A22" s="241">
        <f t="shared" si="0"/>
        <v>12</v>
      </c>
      <c r="B22" s="248" t="s">
        <v>802</v>
      </c>
      <c r="C22" s="257" t="s">
        <v>689</v>
      </c>
      <c r="D22" s="252"/>
      <c r="E22" s="253"/>
      <c r="F22" s="253"/>
      <c r="G22" s="254"/>
      <c r="H22" s="255"/>
      <c r="I22" s="256"/>
      <c r="J22" s="256"/>
      <c r="K22" s="256"/>
      <c r="L22" s="256"/>
      <c r="M22" s="256"/>
      <c r="N22" s="281"/>
      <c r="O22" s="281"/>
      <c r="P22" s="281"/>
      <c r="Q22" s="281"/>
      <c r="R22" s="281"/>
      <c r="S22" s="281"/>
    </row>
    <row r="23" spans="1:19" ht="32.25" customHeight="1">
      <c r="A23" s="241">
        <f t="shared" si="0"/>
        <v>13</v>
      </c>
      <c r="B23" s="250"/>
      <c r="C23" s="251" t="s">
        <v>31</v>
      </c>
      <c r="D23" s="252"/>
      <c r="E23" s="253"/>
      <c r="F23" s="253"/>
      <c r="G23" s="254"/>
      <c r="H23" s="255"/>
      <c r="I23" s="256"/>
      <c r="J23" s="256"/>
      <c r="K23" s="256"/>
      <c r="L23" s="256"/>
      <c r="M23" s="256"/>
      <c r="N23" s="281"/>
      <c r="O23" s="281"/>
      <c r="P23" s="283" t="e">
        <f>P22/O22/P$14*10000</f>
        <v>#DIV/0!</v>
      </c>
      <c r="Q23" s="283" t="e">
        <f>Q22/P22/Q$14*10000</f>
        <v>#DIV/0!</v>
      </c>
      <c r="R23" s="283" t="e">
        <f>R22/Q22/R$14*10000</f>
        <v>#DIV/0!</v>
      </c>
      <c r="S23" s="283" t="e">
        <f>S22/R22/S$14*10000</f>
        <v>#DIV/0!</v>
      </c>
    </row>
    <row r="24" spans="1:19" ht="32.25" customHeight="1">
      <c r="A24" s="241">
        <f t="shared" si="0"/>
        <v>14</v>
      </c>
      <c r="B24" s="250"/>
      <c r="C24" s="251" t="s">
        <v>32</v>
      </c>
      <c r="D24" s="252"/>
      <c r="E24" s="253"/>
      <c r="F24" s="253"/>
      <c r="G24" s="254"/>
      <c r="H24" s="255"/>
      <c r="I24" s="256"/>
      <c r="J24" s="256"/>
      <c r="K24" s="256"/>
      <c r="L24" s="256"/>
      <c r="M24" s="256"/>
      <c r="N24" s="283">
        <v>102.6</v>
      </c>
      <c r="O24" s="330">
        <v>102</v>
      </c>
      <c r="P24" s="283">
        <v>110.1</v>
      </c>
      <c r="Q24" s="283">
        <v>107.3</v>
      </c>
      <c r="R24" s="283">
        <v>106.5</v>
      </c>
      <c r="S24" s="283">
        <v>106.2</v>
      </c>
    </row>
    <row r="25" spans="1:19" ht="48.75" customHeight="1">
      <c r="A25" s="241">
        <f t="shared" si="0"/>
        <v>15</v>
      </c>
      <c r="B25" s="248" t="s">
        <v>426</v>
      </c>
      <c r="C25" s="257" t="s">
        <v>689</v>
      </c>
      <c r="D25" s="252">
        <v>1</v>
      </c>
      <c r="E25" s="253"/>
      <c r="F25" s="253"/>
      <c r="G25" s="254"/>
      <c r="H25" s="255" t="s">
        <v>473</v>
      </c>
      <c r="I25" s="256"/>
      <c r="J25" s="256"/>
      <c r="K25" s="256"/>
      <c r="L25" s="256"/>
      <c r="M25" s="256"/>
      <c r="N25" s="279">
        <f aca="true" t="shared" si="1" ref="N25:S25">N29+N31+N33+N39+N69+N71+N73+N75+N77+N79+N81+N83+N85+N87+N89+N91</f>
        <v>1896.71</v>
      </c>
      <c r="O25" s="331">
        <f t="shared" si="1"/>
        <v>568.134</v>
      </c>
      <c r="P25" s="331">
        <f t="shared" si="1"/>
        <v>485.80499999999995</v>
      </c>
      <c r="Q25" s="331">
        <f t="shared" si="1"/>
        <v>2432.1409999999996</v>
      </c>
      <c r="R25" s="331">
        <f t="shared" si="1"/>
        <v>2365.06</v>
      </c>
      <c r="S25" s="331">
        <f t="shared" si="1"/>
        <v>384.70099999999996</v>
      </c>
    </row>
    <row r="26" spans="1:19" ht="47.25">
      <c r="A26" s="241">
        <f t="shared" si="0"/>
        <v>16</v>
      </c>
      <c r="B26" s="250"/>
      <c r="C26" s="251" t="s">
        <v>31</v>
      </c>
      <c r="D26" s="252">
        <v>1</v>
      </c>
      <c r="E26" s="253"/>
      <c r="F26" s="253"/>
      <c r="G26" s="254"/>
      <c r="H26" s="255" t="s">
        <v>472</v>
      </c>
      <c r="I26" s="256"/>
      <c r="J26" s="256"/>
      <c r="K26" s="256"/>
      <c r="L26" s="256"/>
      <c r="M26" s="256"/>
      <c r="N26" s="281"/>
      <c r="O26" s="281"/>
      <c r="P26" s="279">
        <f>P25/O25/P$14*10000</f>
        <v>77.66473789921898</v>
      </c>
      <c r="Q26" s="279">
        <f>Q25/P25/Q$14*10000</f>
        <v>466.58099684910144</v>
      </c>
      <c r="R26" s="279">
        <f>R25/Q25/R$14*10000</f>
        <v>91.30694375957128</v>
      </c>
      <c r="S26" s="279">
        <f>S25/R25/S$14*10000</f>
        <v>15.316397733398798</v>
      </c>
    </row>
    <row r="27" spans="1:19" ht="31.5">
      <c r="A27" s="241">
        <f t="shared" si="0"/>
        <v>17</v>
      </c>
      <c r="B27" s="250"/>
      <c r="C27" s="251" t="s">
        <v>32</v>
      </c>
      <c r="D27" s="252">
        <v>1</v>
      </c>
      <c r="E27" s="253"/>
      <c r="F27" s="253"/>
      <c r="G27" s="254"/>
      <c r="H27" s="255" t="s">
        <v>474</v>
      </c>
      <c r="I27" s="256"/>
      <c r="J27" s="256"/>
      <c r="K27" s="256"/>
      <c r="L27" s="256"/>
      <c r="M27" s="256"/>
      <c r="N27" s="283">
        <v>102.6</v>
      </c>
      <c r="O27" s="330">
        <v>102</v>
      </c>
      <c r="P27" s="283">
        <v>110.1</v>
      </c>
      <c r="Q27" s="283">
        <v>107.3</v>
      </c>
      <c r="R27" s="283">
        <v>106.5</v>
      </c>
      <c r="S27" s="283">
        <v>106.2</v>
      </c>
    </row>
    <row r="28" spans="1:19" ht="31.5">
      <c r="A28" s="241">
        <f t="shared" si="0"/>
        <v>18</v>
      </c>
      <c r="B28" s="250" t="s">
        <v>397</v>
      </c>
      <c r="C28" s="251"/>
      <c r="D28" s="252"/>
      <c r="E28" s="253"/>
      <c r="F28" s="253"/>
      <c r="G28" s="254"/>
      <c r="H28" s="255"/>
      <c r="I28" s="256"/>
      <c r="J28" s="256"/>
      <c r="K28" s="256"/>
      <c r="L28" s="256"/>
      <c r="M28" s="256"/>
      <c r="N28" s="279"/>
      <c r="O28" s="279"/>
      <c r="P28" s="258"/>
      <c r="Q28" s="258"/>
      <c r="R28" s="259"/>
      <c r="S28" s="258"/>
    </row>
    <row r="29" spans="1:19" ht="31.5">
      <c r="A29" s="241">
        <f t="shared" si="0"/>
        <v>19</v>
      </c>
      <c r="B29" s="260" t="s">
        <v>35</v>
      </c>
      <c r="C29" s="257" t="s">
        <v>689</v>
      </c>
      <c r="D29" s="252">
        <v>1</v>
      </c>
      <c r="E29" s="253"/>
      <c r="F29" s="253"/>
      <c r="G29" s="253"/>
      <c r="H29" s="255" t="s">
        <v>473</v>
      </c>
      <c r="I29" s="256"/>
      <c r="J29" s="256"/>
      <c r="K29" s="256"/>
      <c r="L29" s="256"/>
      <c r="M29" s="256"/>
      <c r="N29" s="281">
        <v>139.59</v>
      </c>
      <c r="O29" s="281">
        <v>156.237</v>
      </c>
      <c r="P29" s="281">
        <v>163.28</v>
      </c>
      <c r="Q29" s="281">
        <v>175.2</v>
      </c>
      <c r="R29" s="281">
        <v>187.89</v>
      </c>
      <c r="S29" s="281">
        <v>201.1</v>
      </c>
    </row>
    <row r="30" spans="1:19" ht="57" customHeight="1">
      <c r="A30" s="241">
        <f t="shared" si="0"/>
        <v>20</v>
      </c>
      <c r="B30" s="260"/>
      <c r="C30" s="251" t="s">
        <v>31</v>
      </c>
      <c r="D30" s="252">
        <v>1</v>
      </c>
      <c r="E30" s="253"/>
      <c r="F30" s="253"/>
      <c r="G30" s="253"/>
      <c r="H30" s="255" t="s">
        <v>472</v>
      </c>
      <c r="I30" s="256"/>
      <c r="J30" s="256"/>
      <c r="K30" s="256"/>
      <c r="L30" s="256"/>
      <c r="M30" s="256"/>
      <c r="N30" s="281"/>
      <c r="O30" s="281"/>
      <c r="P30" s="279">
        <f>P29/O29/P$14*10000</f>
        <v>94.92088561023499</v>
      </c>
      <c r="Q30" s="279">
        <f>Q29/P29/Q$14*10000</f>
        <v>100.00031963572486</v>
      </c>
      <c r="R30" s="279">
        <f>R29/Q29/R$14*10000</f>
        <v>100.69779407035823</v>
      </c>
      <c r="S30" s="279">
        <f>S29/R29/S$14*10000</f>
        <v>100.78221229534971</v>
      </c>
    </row>
    <row r="31" spans="1:20" ht="33.75" customHeight="1">
      <c r="A31" s="241">
        <f t="shared" si="0"/>
        <v>21</v>
      </c>
      <c r="B31" s="260" t="s">
        <v>36</v>
      </c>
      <c r="C31" s="257" t="s">
        <v>689</v>
      </c>
      <c r="D31" s="252">
        <v>1</v>
      </c>
      <c r="E31" s="253"/>
      <c r="F31" s="253"/>
      <c r="G31" s="253"/>
      <c r="H31" s="255" t="s">
        <v>473</v>
      </c>
      <c r="I31" s="256"/>
      <c r="J31" s="256"/>
      <c r="K31" s="256"/>
      <c r="L31" s="256"/>
      <c r="M31" s="256"/>
      <c r="N31" s="281"/>
      <c r="O31" s="281"/>
      <c r="P31" s="281"/>
      <c r="Q31" s="281"/>
      <c r="R31" s="281"/>
      <c r="S31" s="281"/>
      <c r="T31" s="231"/>
    </row>
    <row r="32" spans="1:20" ht="50.25" customHeight="1">
      <c r="A32" s="241">
        <f t="shared" si="0"/>
        <v>22</v>
      </c>
      <c r="B32" s="260"/>
      <c r="C32" s="251" t="s">
        <v>31</v>
      </c>
      <c r="D32" s="252">
        <v>1</v>
      </c>
      <c r="E32" s="253"/>
      <c r="F32" s="253"/>
      <c r="G32" s="253"/>
      <c r="H32" s="255" t="s">
        <v>472</v>
      </c>
      <c r="I32" s="256"/>
      <c r="J32" s="256"/>
      <c r="K32" s="256"/>
      <c r="L32" s="256"/>
      <c r="M32" s="256"/>
      <c r="N32" s="281"/>
      <c r="O32" s="281"/>
      <c r="P32" s="279" t="e">
        <f>P31/O31/P$14*10000</f>
        <v>#DIV/0!</v>
      </c>
      <c r="Q32" s="279" t="e">
        <f>Q31/P31/Q$14*10000</f>
        <v>#DIV/0!</v>
      </c>
      <c r="R32" s="279" t="e">
        <f>R31/Q31/R$14*10000</f>
        <v>#DIV/0!</v>
      </c>
      <c r="S32" s="279" t="e">
        <f>S31/R31/S$14*10000</f>
        <v>#DIV/0!</v>
      </c>
      <c r="T32" s="231"/>
    </row>
    <row r="33" spans="1:20" ht="29.25" customHeight="1">
      <c r="A33" s="241">
        <f t="shared" si="0"/>
        <v>23</v>
      </c>
      <c r="B33" s="260" t="s">
        <v>13</v>
      </c>
      <c r="C33" s="257" t="s">
        <v>689</v>
      </c>
      <c r="D33" s="252">
        <v>1</v>
      </c>
      <c r="E33" s="253"/>
      <c r="F33" s="253"/>
      <c r="G33" s="253"/>
      <c r="H33" s="255" t="s">
        <v>473</v>
      </c>
      <c r="I33" s="256"/>
      <c r="J33" s="256"/>
      <c r="K33" s="256"/>
      <c r="L33" s="256"/>
      <c r="M33" s="256"/>
      <c r="N33" s="285">
        <f aca="true" t="shared" si="2" ref="N33:S33">SUM(N35+N37)</f>
        <v>0</v>
      </c>
      <c r="O33" s="285">
        <f t="shared" si="2"/>
        <v>0</v>
      </c>
      <c r="P33" s="285">
        <f t="shared" si="2"/>
        <v>0</v>
      </c>
      <c r="Q33" s="285">
        <f t="shared" si="2"/>
        <v>0</v>
      </c>
      <c r="R33" s="285">
        <f t="shared" si="2"/>
        <v>0</v>
      </c>
      <c r="S33" s="285">
        <f t="shared" si="2"/>
        <v>0</v>
      </c>
      <c r="T33" s="231"/>
    </row>
    <row r="34" spans="1:20" ht="54.75" customHeight="1">
      <c r="A34" s="241">
        <f t="shared" si="0"/>
        <v>24</v>
      </c>
      <c r="B34" s="260"/>
      <c r="C34" s="251" t="s">
        <v>31</v>
      </c>
      <c r="D34" s="252">
        <v>1</v>
      </c>
      <c r="E34" s="253"/>
      <c r="F34" s="253"/>
      <c r="G34" s="253"/>
      <c r="H34" s="255" t="s">
        <v>472</v>
      </c>
      <c r="I34" s="256"/>
      <c r="J34" s="256"/>
      <c r="K34" s="256"/>
      <c r="L34" s="256"/>
      <c r="M34" s="256"/>
      <c r="N34" s="281"/>
      <c r="O34" s="281"/>
      <c r="P34" s="279" t="e">
        <f>P33/O33/P$14*10000</f>
        <v>#DIV/0!</v>
      </c>
      <c r="Q34" s="279" t="e">
        <f>Q33/P33/Q$14*10000</f>
        <v>#DIV/0!</v>
      </c>
      <c r="R34" s="279" t="e">
        <f>R33/Q33/R$14*10000</f>
        <v>#DIV/0!</v>
      </c>
      <c r="S34" s="279" t="e">
        <f>S33/R33/S$14*10000</f>
        <v>#DIV/0!</v>
      </c>
      <c r="T34" s="231"/>
    </row>
    <row r="35" spans="1:20" ht="33.75" customHeight="1">
      <c r="A35" s="241">
        <f t="shared" si="0"/>
        <v>25</v>
      </c>
      <c r="B35" s="261" t="s">
        <v>37</v>
      </c>
      <c r="C35" s="257" t="s">
        <v>689</v>
      </c>
      <c r="D35" s="252">
        <v>1</v>
      </c>
      <c r="E35" s="253"/>
      <c r="F35" s="253"/>
      <c r="G35" s="253"/>
      <c r="H35" s="255" t="s">
        <v>473</v>
      </c>
      <c r="I35" s="256"/>
      <c r="J35" s="256"/>
      <c r="K35" s="256"/>
      <c r="L35" s="256"/>
      <c r="M35" s="256"/>
      <c r="N35" s="281"/>
      <c r="O35" s="281"/>
      <c r="P35" s="286"/>
      <c r="Q35" s="286"/>
      <c r="R35" s="286"/>
      <c r="S35" s="286"/>
      <c r="T35" s="231"/>
    </row>
    <row r="36" spans="1:20" ht="54" customHeight="1">
      <c r="A36" s="241">
        <f t="shared" si="0"/>
        <v>26</v>
      </c>
      <c r="B36" s="261"/>
      <c r="C36" s="251" t="s">
        <v>31</v>
      </c>
      <c r="D36" s="252">
        <v>1</v>
      </c>
      <c r="E36" s="253"/>
      <c r="F36" s="253"/>
      <c r="G36" s="253"/>
      <c r="H36" s="255" t="s">
        <v>472</v>
      </c>
      <c r="I36" s="256"/>
      <c r="J36" s="256"/>
      <c r="K36" s="256"/>
      <c r="L36" s="256"/>
      <c r="M36" s="256"/>
      <c r="N36" s="281"/>
      <c r="O36" s="281"/>
      <c r="P36" s="279" t="e">
        <f>P35/O35/P$14*10000</f>
        <v>#DIV/0!</v>
      </c>
      <c r="Q36" s="279" t="e">
        <f>Q35/P35/Q$14*10000</f>
        <v>#DIV/0!</v>
      </c>
      <c r="R36" s="279" t="e">
        <f>R35/Q35/R$14*10000</f>
        <v>#DIV/0!</v>
      </c>
      <c r="S36" s="279" t="e">
        <f>S35/R35/S$14*10000</f>
        <v>#DIV/0!</v>
      </c>
      <c r="T36" s="231"/>
    </row>
    <row r="37" spans="1:20" ht="34.5" customHeight="1">
      <c r="A37" s="241">
        <f t="shared" si="0"/>
        <v>27</v>
      </c>
      <c r="B37" s="261" t="s">
        <v>38</v>
      </c>
      <c r="C37" s="257" t="s">
        <v>689</v>
      </c>
      <c r="D37" s="252">
        <v>1</v>
      </c>
      <c r="E37" s="253"/>
      <c r="F37" s="253"/>
      <c r="G37" s="253"/>
      <c r="H37" s="255" t="s">
        <v>473</v>
      </c>
      <c r="I37" s="256"/>
      <c r="J37" s="256"/>
      <c r="K37" s="256"/>
      <c r="L37" s="256"/>
      <c r="M37" s="256"/>
      <c r="N37" s="281"/>
      <c r="O37" s="281"/>
      <c r="P37" s="286"/>
      <c r="Q37" s="286"/>
      <c r="R37" s="286"/>
      <c r="S37" s="286"/>
      <c r="T37" s="230"/>
    </row>
    <row r="38" spans="1:20" ht="54.75" customHeight="1">
      <c r="A38" s="241">
        <f t="shared" si="0"/>
        <v>28</v>
      </c>
      <c r="B38" s="261"/>
      <c r="C38" s="251" t="s">
        <v>31</v>
      </c>
      <c r="D38" s="252">
        <v>1</v>
      </c>
      <c r="E38" s="253"/>
      <c r="F38" s="253"/>
      <c r="G38" s="253"/>
      <c r="H38" s="255" t="s">
        <v>472</v>
      </c>
      <c r="I38" s="256"/>
      <c r="J38" s="256"/>
      <c r="K38" s="256"/>
      <c r="L38" s="256"/>
      <c r="M38" s="256"/>
      <c r="N38" s="281"/>
      <c r="O38" s="281"/>
      <c r="P38" s="279" t="e">
        <f>P37/O37/P$14*10000</f>
        <v>#DIV/0!</v>
      </c>
      <c r="Q38" s="279" t="e">
        <f>Q37/P37/Q$14*10000</f>
        <v>#DIV/0!</v>
      </c>
      <c r="R38" s="279" t="e">
        <f>R37/Q37/R$14*10000</f>
        <v>#DIV/0!</v>
      </c>
      <c r="S38" s="279" t="e">
        <f>S37/R37/S$14*10000</f>
        <v>#DIV/0!</v>
      </c>
      <c r="T38" s="230"/>
    </row>
    <row r="39" spans="1:20" ht="32.25" customHeight="1">
      <c r="A39" s="241">
        <f t="shared" si="0"/>
        <v>29</v>
      </c>
      <c r="B39" s="260" t="s">
        <v>14</v>
      </c>
      <c r="C39" s="257" t="s">
        <v>689</v>
      </c>
      <c r="D39" s="252">
        <v>1</v>
      </c>
      <c r="E39" s="253"/>
      <c r="F39" s="253"/>
      <c r="G39" s="253"/>
      <c r="H39" s="255" t="s">
        <v>473</v>
      </c>
      <c r="I39" s="256"/>
      <c r="J39" s="256"/>
      <c r="K39" s="256"/>
      <c r="L39" s="256"/>
      <c r="M39" s="256"/>
      <c r="N39" s="279">
        <f aca="true" t="shared" si="3" ref="N39:S39">N41+N43+N45+N47+N49+N51+N53+N55+N57+N59+N61+N63+N65+N67</f>
        <v>69.64</v>
      </c>
      <c r="O39" s="331">
        <f t="shared" si="3"/>
        <v>192.597</v>
      </c>
      <c r="P39" s="279">
        <f t="shared" si="3"/>
        <v>77.175</v>
      </c>
      <c r="Q39" s="279">
        <f t="shared" si="3"/>
        <v>168.36</v>
      </c>
      <c r="R39" s="279">
        <f t="shared" si="3"/>
        <v>77.75000000000001</v>
      </c>
      <c r="S39" s="279">
        <f t="shared" si="3"/>
        <v>80.58000000000001</v>
      </c>
      <c r="T39" s="230"/>
    </row>
    <row r="40" spans="1:20" ht="54" customHeight="1">
      <c r="A40" s="241">
        <f t="shared" si="0"/>
        <v>30</v>
      </c>
      <c r="B40" s="260"/>
      <c r="C40" s="251" t="s">
        <v>31</v>
      </c>
      <c r="D40" s="252">
        <v>1</v>
      </c>
      <c r="E40" s="253"/>
      <c r="F40" s="253"/>
      <c r="G40" s="253"/>
      <c r="H40" s="255" t="s">
        <v>472</v>
      </c>
      <c r="I40" s="256"/>
      <c r="J40" s="256"/>
      <c r="K40" s="256"/>
      <c r="L40" s="256"/>
      <c r="M40" s="256"/>
      <c r="N40" s="281"/>
      <c r="O40" s="281"/>
      <c r="P40" s="279">
        <f>P39/O39/P$14*10000</f>
        <v>36.394838885035306</v>
      </c>
      <c r="Q40" s="279">
        <f>Q39/P39/Q$14*10000</f>
        <v>203.31178670376423</v>
      </c>
      <c r="R40" s="279">
        <f>R39/Q39/R$14*10000</f>
        <v>43.36225637662197</v>
      </c>
      <c r="S40" s="279">
        <f>S39/R39/S$14*10000</f>
        <v>97.58933275201193</v>
      </c>
      <c r="T40" s="230"/>
    </row>
    <row r="41" spans="1:20" ht="36.75" customHeight="1">
      <c r="A41" s="241">
        <f t="shared" si="0"/>
        <v>31</v>
      </c>
      <c r="B41" s="261" t="s">
        <v>39</v>
      </c>
      <c r="C41" s="257" t="s">
        <v>689</v>
      </c>
      <c r="D41" s="252">
        <v>1</v>
      </c>
      <c r="E41" s="253"/>
      <c r="F41" s="253"/>
      <c r="G41" s="253"/>
      <c r="H41" s="255" t="s">
        <v>473</v>
      </c>
      <c r="I41" s="256"/>
      <c r="J41" s="256"/>
      <c r="K41" s="256"/>
      <c r="L41" s="256"/>
      <c r="M41" s="256"/>
      <c r="N41" s="281">
        <v>8.87</v>
      </c>
      <c r="O41" s="281">
        <v>172.697</v>
      </c>
      <c r="P41" s="286">
        <v>53</v>
      </c>
      <c r="Q41" s="286">
        <v>53.3</v>
      </c>
      <c r="R41" s="286">
        <v>11.5</v>
      </c>
      <c r="S41" s="286">
        <v>12.8</v>
      </c>
      <c r="T41" s="230"/>
    </row>
    <row r="42" spans="1:20" ht="54.75" customHeight="1">
      <c r="A42" s="241">
        <f t="shared" si="0"/>
        <v>32</v>
      </c>
      <c r="B42" s="261"/>
      <c r="C42" s="251" t="s">
        <v>31</v>
      </c>
      <c r="D42" s="252">
        <v>1</v>
      </c>
      <c r="E42" s="253"/>
      <c r="F42" s="253"/>
      <c r="G42" s="253"/>
      <c r="H42" s="255" t="s">
        <v>472</v>
      </c>
      <c r="I42" s="256"/>
      <c r="J42" s="256"/>
      <c r="K42" s="256"/>
      <c r="L42" s="256"/>
      <c r="M42" s="256"/>
      <c r="N42" s="281"/>
      <c r="O42" s="281"/>
      <c r="P42" s="279">
        <f>P41/O41/P$14*10000</f>
        <v>27.874286358444692</v>
      </c>
      <c r="Q42" s="279">
        <f>Q41/P41/Q$14*10000</f>
        <v>93.72417309957973</v>
      </c>
      <c r="R42" s="279">
        <f>R41/Q41/R$14*10000</f>
        <v>20.2591408362621</v>
      </c>
      <c r="S42" s="279">
        <f>S41/R41/S$14*10000</f>
        <v>104.8063538852043</v>
      </c>
      <c r="T42" s="230"/>
    </row>
    <row r="43" spans="1:20" ht="36.75" customHeight="1">
      <c r="A43" s="241">
        <f t="shared" si="0"/>
        <v>33</v>
      </c>
      <c r="B43" s="261" t="s">
        <v>40</v>
      </c>
      <c r="C43" s="257" t="s">
        <v>689</v>
      </c>
      <c r="D43" s="252">
        <v>1</v>
      </c>
      <c r="E43" s="253"/>
      <c r="F43" s="253"/>
      <c r="G43" s="253"/>
      <c r="H43" s="255" t="s">
        <v>473</v>
      </c>
      <c r="I43" s="256"/>
      <c r="J43" s="256"/>
      <c r="K43" s="256"/>
      <c r="L43" s="256"/>
      <c r="M43" s="256"/>
      <c r="N43" s="281"/>
      <c r="O43" s="281"/>
      <c r="P43" s="286"/>
      <c r="Q43" s="286"/>
      <c r="R43" s="286"/>
      <c r="S43" s="286"/>
      <c r="T43" s="230"/>
    </row>
    <row r="44" spans="1:20" ht="57" customHeight="1">
      <c r="A44" s="241">
        <f t="shared" si="0"/>
        <v>34</v>
      </c>
      <c r="B44" s="261"/>
      <c r="C44" s="251" t="s">
        <v>31</v>
      </c>
      <c r="D44" s="252">
        <v>1</v>
      </c>
      <c r="E44" s="253"/>
      <c r="F44" s="253"/>
      <c r="G44" s="253"/>
      <c r="H44" s="255" t="s">
        <v>472</v>
      </c>
      <c r="I44" s="256"/>
      <c r="J44" s="256"/>
      <c r="K44" s="256"/>
      <c r="L44" s="256"/>
      <c r="M44" s="256"/>
      <c r="N44" s="281"/>
      <c r="O44" s="281"/>
      <c r="P44" s="279" t="e">
        <f>P43/O43/P$14*10000</f>
        <v>#DIV/0!</v>
      </c>
      <c r="Q44" s="279" t="e">
        <f>Q43/P43/Q$14*10000</f>
        <v>#DIV/0!</v>
      </c>
      <c r="R44" s="279" t="e">
        <f>R43/Q43/R$14*10000</f>
        <v>#DIV/0!</v>
      </c>
      <c r="S44" s="279" t="e">
        <f>S43/R43/S$14*10000</f>
        <v>#DIV/0!</v>
      </c>
      <c r="T44" s="230"/>
    </row>
    <row r="45" spans="1:20" ht="36" customHeight="1">
      <c r="A45" s="241">
        <f t="shared" si="0"/>
        <v>35</v>
      </c>
      <c r="B45" s="261" t="s">
        <v>41</v>
      </c>
      <c r="C45" s="257" t="s">
        <v>689</v>
      </c>
      <c r="D45" s="252">
        <v>1</v>
      </c>
      <c r="E45" s="253"/>
      <c r="F45" s="253"/>
      <c r="G45" s="253"/>
      <c r="H45" s="255" t="s">
        <v>473</v>
      </c>
      <c r="I45" s="256"/>
      <c r="J45" s="256"/>
      <c r="K45" s="256"/>
      <c r="L45" s="256"/>
      <c r="M45" s="256"/>
      <c r="N45" s="281"/>
      <c r="O45" s="281"/>
      <c r="P45" s="286"/>
      <c r="Q45" s="286"/>
      <c r="R45" s="286"/>
      <c r="S45" s="286"/>
      <c r="T45" s="230"/>
    </row>
    <row r="46" spans="1:20" ht="54" customHeight="1">
      <c r="A46" s="241">
        <f t="shared" si="0"/>
        <v>36</v>
      </c>
      <c r="B46" s="261"/>
      <c r="C46" s="251" t="s">
        <v>31</v>
      </c>
      <c r="D46" s="252">
        <v>1</v>
      </c>
      <c r="E46" s="253"/>
      <c r="F46" s="253"/>
      <c r="G46" s="253"/>
      <c r="H46" s="255" t="s">
        <v>472</v>
      </c>
      <c r="I46" s="256"/>
      <c r="J46" s="256"/>
      <c r="K46" s="256"/>
      <c r="L46" s="256"/>
      <c r="M46" s="256"/>
      <c r="N46" s="281"/>
      <c r="O46" s="281"/>
      <c r="P46" s="279" t="e">
        <f>P45/O45/P$14*10000</f>
        <v>#DIV/0!</v>
      </c>
      <c r="Q46" s="279" t="e">
        <f>Q45/P45/Q$14*10000</f>
        <v>#DIV/0!</v>
      </c>
      <c r="R46" s="279" t="e">
        <f>R45/Q45/R$14*10000</f>
        <v>#DIV/0!</v>
      </c>
      <c r="S46" s="279" t="e">
        <f>S45/R45/S$14*10000</f>
        <v>#DIV/0!</v>
      </c>
      <c r="T46" s="230"/>
    </row>
    <row r="47" spans="1:20" ht="34.5" customHeight="1">
      <c r="A47" s="241">
        <f t="shared" si="0"/>
        <v>37</v>
      </c>
      <c r="B47" s="261" t="s">
        <v>42</v>
      </c>
      <c r="C47" s="257" t="s">
        <v>689</v>
      </c>
      <c r="D47" s="252">
        <v>1</v>
      </c>
      <c r="E47" s="253"/>
      <c r="F47" s="253"/>
      <c r="G47" s="253"/>
      <c r="H47" s="255" t="s">
        <v>473</v>
      </c>
      <c r="I47" s="256"/>
      <c r="J47" s="256"/>
      <c r="K47" s="256"/>
      <c r="L47" s="256"/>
      <c r="M47" s="256"/>
      <c r="N47" s="281"/>
      <c r="O47" s="281"/>
      <c r="P47" s="286"/>
      <c r="Q47" s="286"/>
      <c r="R47" s="286"/>
      <c r="S47" s="286"/>
      <c r="T47" s="230"/>
    </row>
    <row r="48" spans="1:20" ht="53.25" customHeight="1">
      <c r="A48" s="241">
        <f t="shared" si="0"/>
        <v>38</v>
      </c>
      <c r="B48" s="261"/>
      <c r="C48" s="251" t="s">
        <v>31</v>
      </c>
      <c r="D48" s="252">
        <v>1</v>
      </c>
      <c r="E48" s="253"/>
      <c r="F48" s="253"/>
      <c r="G48" s="253"/>
      <c r="H48" s="255" t="s">
        <v>472</v>
      </c>
      <c r="I48" s="256"/>
      <c r="J48" s="256"/>
      <c r="K48" s="256"/>
      <c r="L48" s="256"/>
      <c r="M48" s="256"/>
      <c r="N48" s="281"/>
      <c r="O48" s="281"/>
      <c r="P48" s="279" t="e">
        <f>P47/O47/P$14*10000</f>
        <v>#DIV/0!</v>
      </c>
      <c r="Q48" s="279" t="e">
        <f>Q47/P47/Q$14*10000</f>
        <v>#DIV/0!</v>
      </c>
      <c r="R48" s="279" t="e">
        <f>R47/Q47/R$14*10000</f>
        <v>#DIV/0!</v>
      </c>
      <c r="S48" s="279" t="e">
        <f>S47/R47/S$14*10000</f>
        <v>#DIV/0!</v>
      </c>
      <c r="T48" s="230"/>
    </row>
    <row r="49" spans="1:20" ht="47.25" customHeight="1">
      <c r="A49" s="241">
        <f t="shared" si="0"/>
        <v>39</v>
      </c>
      <c r="B49" s="261" t="s">
        <v>46</v>
      </c>
      <c r="C49" s="251" t="s">
        <v>689</v>
      </c>
      <c r="D49" s="252">
        <v>1</v>
      </c>
      <c r="E49" s="253"/>
      <c r="F49" s="253"/>
      <c r="G49" s="253"/>
      <c r="H49" s="255" t="s">
        <v>473</v>
      </c>
      <c r="I49" s="256"/>
      <c r="J49" s="256"/>
      <c r="K49" s="256"/>
      <c r="L49" s="256"/>
      <c r="M49" s="256"/>
      <c r="N49" s="281">
        <v>25.18</v>
      </c>
      <c r="O49" s="281">
        <v>4.749</v>
      </c>
      <c r="P49" s="286">
        <v>10</v>
      </c>
      <c r="Q49" s="286">
        <v>100</v>
      </c>
      <c r="R49" s="286">
        <v>50</v>
      </c>
      <c r="S49" s="286">
        <v>50</v>
      </c>
      <c r="T49" s="230"/>
    </row>
    <row r="50" spans="1:20" ht="54.75" customHeight="1">
      <c r="A50" s="241">
        <f t="shared" si="0"/>
        <v>40</v>
      </c>
      <c r="B50" s="261"/>
      <c r="C50" s="251" t="s">
        <v>31</v>
      </c>
      <c r="D50" s="252">
        <v>1</v>
      </c>
      <c r="E50" s="253"/>
      <c r="F50" s="253"/>
      <c r="G50" s="253"/>
      <c r="H50" s="255" t="s">
        <v>472</v>
      </c>
      <c r="I50" s="256"/>
      <c r="J50" s="256"/>
      <c r="K50" s="256"/>
      <c r="L50" s="256"/>
      <c r="M50" s="256"/>
      <c r="N50" s="281"/>
      <c r="O50" s="281"/>
      <c r="P50" s="279">
        <f>P49/O49/P$14*10000</f>
        <v>191.25399314430936</v>
      </c>
      <c r="Q50" s="279">
        <f>Q49/P49/Q$14*10000</f>
        <v>931.9664492078285</v>
      </c>
      <c r="R50" s="279">
        <f>R49/Q49/R$14*10000</f>
        <v>46.948356807511736</v>
      </c>
      <c r="S50" s="279">
        <f>S49/R49/S$14*10000</f>
        <v>94.16195856873823</v>
      </c>
      <c r="T50" s="230"/>
    </row>
    <row r="51" spans="1:20" ht="33" customHeight="1">
      <c r="A51" s="241">
        <f t="shared" si="0"/>
        <v>41</v>
      </c>
      <c r="B51" s="261" t="s">
        <v>47</v>
      </c>
      <c r="C51" s="257" t="s">
        <v>689</v>
      </c>
      <c r="D51" s="252">
        <v>1</v>
      </c>
      <c r="E51" s="253"/>
      <c r="F51" s="253"/>
      <c r="G51" s="253"/>
      <c r="H51" s="255" t="s">
        <v>473</v>
      </c>
      <c r="I51" s="256"/>
      <c r="J51" s="256"/>
      <c r="K51" s="256"/>
      <c r="L51" s="256"/>
      <c r="M51" s="256"/>
      <c r="N51" s="281"/>
      <c r="O51" s="281"/>
      <c r="P51" s="286"/>
      <c r="Q51" s="286"/>
      <c r="R51" s="286"/>
      <c r="S51" s="286"/>
      <c r="T51" s="230"/>
    </row>
    <row r="52" spans="1:20" ht="56.25" customHeight="1">
      <c r="A52" s="241">
        <f t="shared" si="0"/>
        <v>42</v>
      </c>
      <c r="B52" s="261"/>
      <c r="C52" s="251" t="s">
        <v>31</v>
      </c>
      <c r="D52" s="252">
        <v>1</v>
      </c>
      <c r="E52" s="253"/>
      <c r="F52" s="253"/>
      <c r="G52" s="253"/>
      <c r="H52" s="255" t="s">
        <v>472</v>
      </c>
      <c r="I52" s="256"/>
      <c r="J52" s="256"/>
      <c r="K52" s="256"/>
      <c r="L52" s="256"/>
      <c r="M52" s="256"/>
      <c r="N52" s="281"/>
      <c r="O52" s="281"/>
      <c r="P52" s="279" t="e">
        <f>P51/O51/P$14*10000</f>
        <v>#DIV/0!</v>
      </c>
      <c r="Q52" s="279" t="e">
        <f>Q51/P51/Q$14*10000</f>
        <v>#DIV/0!</v>
      </c>
      <c r="R52" s="279" t="e">
        <f>R51/Q51/R$14*10000</f>
        <v>#DIV/0!</v>
      </c>
      <c r="S52" s="279" t="e">
        <f>S51/R51/S$14*10000</f>
        <v>#DIV/0!</v>
      </c>
      <c r="T52" s="230"/>
    </row>
    <row r="53" spans="1:20" ht="33.75" customHeight="1">
      <c r="A53" s="241">
        <f t="shared" si="0"/>
        <v>43</v>
      </c>
      <c r="B53" s="261" t="s">
        <v>48</v>
      </c>
      <c r="C53" s="257" t="s">
        <v>689</v>
      </c>
      <c r="D53" s="252">
        <v>1</v>
      </c>
      <c r="E53" s="253"/>
      <c r="F53" s="253"/>
      <c r="G53" s="253"/>
      <c r="H53" s="255" t="s">
        <v>473</v>
      </c>
      <c r="I53" s="256"/>
      <c r="J53" s="256"/>
      <c r="K53" s="256"/>
      <c r="L53" s="256"/>
      <c r="M53" s="256"/>
      <c r="N53" s="281"/>
      <c r="O53" s="281"/>
      <c r="P53" s="286"/>
      <c r="Q53" s="286"/>
      <c r="R53" s="286"/>
      <c r="S53" s="286"/>
      <c r="T53" s="230"/>
    </row>
    <row r="54" spans="1:20" ht="54" customHeight="1">
      <c r="A54" s="241">
        <f t="shared" si="0"/>
        <v>44</v>
      </c>
      <c r="B54" s="261"/>
      <c r="C54" s="251" t="s">
        <v>31</v>
      </c>
      <c r="D54" s="252">
        <v>1</v>
      </c>
      <c r="E54" s="253"/>
      <c r="F54" s="253"/>
      <c r="G54" s="253"/>
      <c r="H54" s="255" t="s">
        <v>472</v>
      </c>
      <c r="I54" s="256"/>
      <c r="J54" s="256"/>
      <c r="K54" s="256"/>
      <c r="L54" s="256"/>
      <c r="M54" s="256"/>
      <c r="N54" s="281"/>
      <c r="O54" s="281"/>
      <c r="P54" s="279" t="e">
        <f>P53/O53/P$14*10000</f>
        <v>#DIV/0!</v>
      </c>
      <c r="Q54" s="279" t="e">
        <f>Q53/P53/Q$14*10000</f>
        <v>#DIV/0!</v>
      </c>
      <c r="R54" s="279" t="e">
        <f>R53/Q53/R$14*10000</f>
        <v>#DIV/0!</v>
      </c>
      <c r="S54" s="279" t="e">
        <f>S53/R53/S$14*10000</f>
        <v>#DIV/0!</v>
      </c>
      <c r="T54" s="230"/>
    </row>
    <row r="55" spans="1:20" ht="35.25" customHeight="1">
      <c r="A55" s="241">
        <f t="shared" si="0"/>
        <v>45</v>
      </c>
      <c r="B55" s="261" t="s">
        <v>49</v>
      </c>
      <c r="C55" s="257" t="s">
        <v>689</v>
      </c>
      <c r="D55" s="252">
        <v>1</v>
      </c>
      <c r="E55" s="253"/>
      <c r="F55" s="253"/>
      <c r="G55" s="253"/>
      <c r="H55" s="255" t="s">
        <v>473</v>
      </c>
      <c r="I55" s="256"/>
      <c r="J55" s="256"/>
      <c r="K55" s="256"/>
      <c r="L55" s="256"/>
      <c r="M55" s="256"/>
      <c r="N55" s="281">
        <v>33.81</v>
      </c>
      <c r="O55" s="281">
        <v>13.555</v>
      </c>
      <c r="P55" s="286">
        <v>10</v>
      </c>
      <c r="Q55" s="286">
        <v>10.85</v>
      </c>
      <c r="R55" s="286">
        <v>11.93</v>
      </c>
      <c r="S55" s="286">
        <v>13.23</v>
      </c>
      <c r="T55" s="230"/>
    </row>
    <row r="56" spans="1:20" ht="55.5" customHeight="1">
      <c r="A56" s="241">
        <f t="shared" si="0"/>
        <v>46</v>
      </c>
      <c r="B56" s="261"/>
      <c r="C56" s="251" t="s">
        <v>31</v>
      </c>
      <c r="D56" s="252">
        <v>1</v>
      </c>
      <c r="E56" s="253"/>
      <c r="F56" s="253"/>
      <c r="G56" s="253"/>
      <c r="H56" s="255" t="s">
        <v>472</v>
      </c>
      <c r="I56" s="256"/>
      <c r="J56" s="256"/>
      <c r="K56" s="256"/>
      <c r="L56" s="256"/>
      <c r="M56" s="256"/>
      <c r="N56" s="281"/>
      <c r="O56" s="281"/>
      <c r="P56" s="279">
        <f>P55/O55/P$14*10000</f>
        <v>67.00591762761528</v>
      </c>
      <c r="Q56" s="279">
        <f>Q55/P55/Q$14*10000</f>
        <v>101.1183597390494</v>
      </c>
      <c r="R56" s="279">
        <f>R55/Q55/R$14*10000</f>
        <v>103.24311460158803</v>
      </c>
      <c r="S56" s="279">
        <f>S55/R55/S$14*10000</f>
        <v>104.42269169022688</v>
      </c>
      <c r="T56" s="230"/>
    </row>
    <row r="57" spans="1:20" ht="33.75" customHeight="1">
      <c r="A57" s="241">
        <f t="shared" si="0"/>
        <v>47</v>
      </c>
      <c r="B57" s="261" t="s">
        <v>50</v>
      </c>
      <c r="C57" s="257" t="s">
        <v>689</v>
      </c>
      <c r="D57" s="252">
        <v>1</v>
      </c>
      <c r="E57" s="253"/>
      <c r="F57" s="253"/>
      <c r="G57" s="253"/>
      <c r="H57" s="255" t="s">
        <v>473</v>
      </c>
      <c r="I57" s="256"/>
      <c r="J57" s="256"/>
      <c r="K57" s="256"/>
      <c r="L57" s="256"/>
      <c r="M57" s="256"/>
      <c r="N57" s="281">
        <v>1.78</v>
      </c>
      <c r="O57" s="281">
        <v>1.596</v>
      </c>
      <c r="P57" s="286">
        <v>4</v>
      </c>
      <c r="Q57" s="286">
        <v>4.1</v>
      </c>
      <c r="R57" s="286">
        <v>4.2</v>
      </c>
      <c r="S57" s="286">
        <v>4.4</v>
      </c>
      <c r="T57" s="230"/>
    </row>
    <row r="58" spans="1:20" ht="50.25" customHeight="1">
      <c r="A58" s="241">
        <f t="shared" si="0"/>
        <v>48</v>
      </c>
      <c r="B58" s="261"/>
      <c r="C58" s="251" t="s">
        <v>31</v>
      </c>
      <c r="D58" s="252">
        <v>1</v>
      </c>
      <c r="E58" s="253"/>
      <c r="F58" s="253"/>
      <c r="G58" s="253"/>
      <c r="H58" s="255" t="s">
        <v>472</v>
      </c>
      <c r="I58" s="256"/>
      <c r="J58" s="256"/>
      <c r="K58" s="256"/>
      <c r="L58" s="256"/>
      <c r="M58" s="256"/>
      <c r="N58" s="281"/>
      <c r="O58" s="281"/>
      <c r="P58" s="279">
        <f>P57/O57/P$14*10000</f>
        <v>227.63539184018174</v>
      </c>
      <c r="Q58" s="279">
        <f>Q57/P57/Q$14*10000</f>
        <v>95.52656104380242</v>
      </c>
      <c r="R58" s="279">
        <f>R57/Q57/R$14*10000</f>
        <v>96.18687736173138</v>
      </c>
      <c r="S58" s="279">
        <f>S57/R57/S$14*10000</f>
        <v>98.64586135772576</v>
      </c>
      <c r="T58" s="230"/>
    </row>
    <row r="59" spans="1:20" ht="55.5" customHeight="1">
      <c r="A59" s="241">
        <f t="shared" si="0"/>
        <v>49</v>
      </c>
      <c r="B59" s="261" t="s">
        <v>51</v>
      </c>
      <c r="C59" s="251" t="s">
        <v>689</v>
      </c>
      <c r="D59" s="252">
        <v>1</v>
      </c>
      <c r="E59" s="253"/>
      <c r="F59" s="253"/>
      <c r="G59" s="253"/>
      <c r="H59" s="255" t="s">
        <v>473</v>
      </c>
      <c r="I59" s="256"/>
      <c r="J59" s="256"/>
      <c r="K59" s="256"/>
      <c r="L59" s="256"/>
      <c r="M59" s="256"/>
      <c r="N59" s="281"/>
      <c r="O59" s="281"/>
      <c r="P59" s="286"/>
      <c r="Q59" s="286"/>
      <c r="R59" s="286"/>
      <c r="S59" s="286"/>
      <c r="T59" s="230"/>
    </row>
    <row r="60" spans="1:20" ht="56.25" customHeight="1">
      <c r="A60" s="241">
        <f t="shared" si="0"/>
        <v>50</v>
      </c>
      <c r="B60" s="261"/>
      <c r="C60" s="251" t="s">
        <v>31</v>
      </c>
      <c r="D60" s="252">
        <v>1</v>
      </c>
      <c r="E60" s="253"/>
      <c r="F60" s="253"/>
      <c r="G60" s="253"/>
      <c r="H60" s="255" t="s">
        <v>472</v>
      </c>
      <c r="I60" s="256"/>
      <c r="J60" s="256"/>
      <c r="K60" s="256"/>
      <c r="L60" s="256"/>
      <c r="M60" s="256"/>
      <c r="N60" s="281"/>
      <c r="O60" s="281"/>
      <c r="P60" s="279" t="e">
        <f>P59/O59/P$14*10000</f>
        <v>#DIV/0!</v>
      </c>
      <c r="Q60" s="279" t="e">
        <f>Q59/P59/Q$14*10000</f>
        <v>#DIV/0!</v>
      </c>
      <c r="R60" s="279" t="e">
        <f>R59/Q59/R$14*10000</f>
        <v>#DIV/0!</v>
      </c>
      <c r="S60" s="279" t="e">
        <f>S59/R59/S$14*10000</f>
        <v>#DIV/0!</v>
      </c>
      <c r="T60" s="230"/>
    </row>
    <row r="61" spans="1:20" ht="35.25" customHeight="1">
      <c r="A61" s="241">
        <f t="shared" si="0"/>
        <v>51</v>
      </c>
      <c r="B61" s="261" t="s">
        <v>52</v>
      </c>
      <c r="C61" s="257" t="s">
        <v>689</v>
      </c>
      <c r="D61" s="252">
        <v>1</v>
      </c>
      <c r="E61" s="253"/>
      <c r="F61" s="253"/>
      <c r="G61" s="253"/>
      <c r="H61" s="255" t="s">
        <v>473</v>
      </c>
      <c r="I61" s="256"/>
      <c r="J61" s="256"/>
      <c r="K61" s="256"/>
      <c r="L61" s="256"/>
      <c r="M61" s="256"/>
      <c r="N61" s="281"/>
      <c r="O61" s="281"/>
      <c r="P61" s="286"/>
      <c r="Q61" s="286"/>
      <c r="R61" s="286"/>
      <c r="S61" s="286"/>
      <c r="T61" s="230"/>
    </row>
    <row r="62" spans="1:20" ht="54" customHeight="1">
      <c r="A62" s="241">
        <f t="shared" si="0"/>
        <v>52</v>
      </c>
      <c r="B62" s="261"/>
      <c r="C62" s="251" t="s">
        <v>31</v>
      </c>
      <c r="D62" s="252">
        <v>1</v>
      </c>
      <c r="E62" s="253"/>
      <c r="F62" s="253"/>
      <c r="G62" s="253"/>
      <c r="H62" s="255" t="s">
        <v>472</v>
      </c>
      <c r="I62" s="256"/>
      <c r="J62" s="256"/>
      <c r="K62" s="256"/>
      <c r="L62" s="256"/>
      <c r="M62" s="256"/>
      <c r="N62" s="281"/>
      <c r="O62" s="281"/>
      <c r="P62" s="279" t="e">
        <f>P61/O61/P$14*10000</f>
        <v>#DIV/0!</v>
      </c>
      <c r="Q62" s="279" t="e">
        <f>Q61/P61/Q$14*10000</f>
        <v>#DIV/0!</v>
      </c>
      <c r="R62" s="279" t="e">
        <f>R61/Q61/R$14*10000</f>
        <v>#DIV/0!</v>
      </c>
      <c r="S62" s="279" t="e">
        <f>S61/R61/S$14*10000</f>
        <v>#DIV/0!</v>
      </c>
      <c r="T62" s="230"/>
    </row>
    <row r="63" spans="1:20" ht="54.75" customHeight="1">
      <c r="A63" s="241">
        <f t="shared" si="0"/>
        <v>53</v>
      </c>
      <c r="B63" s="261" t="s">
        <v>53</v>
      </c>
      <c r="C63" s="251" t="s">
        <v>689</v>
      </c>
      <c r="D63" s="252">
        <v>1</v>
      </c>
      <c r="E63" s="253"/>
      <c r="F63" s="253"/>
      <c r="G63" s="253"/>
      <c r="H63" s="255" t="s">
        <v>473</v>
      </c>
      <c r="I63" s="256"/>
      <c r="J63" s="256"/>
      <c r="K63" s="256"/>
      <c r="L63" s="256"/>
      <c r="M63" s="256"/>
      <c r="N63" s="281"/>
      <c r="O63" s="281"/>
      <c r="P63" s="286">
        <v>0.175</v>
      </c>
      <c r="Q63" s="286">
        <v>0.11</v>
      </c>
      <c r="R63" s="286">
        <v>0.12</v>
      </c>
      <c r="S63" s="286">
        <v>0.15</v>
      </c>
      <c r="T63" s="230"/>
    </row>
    <row r="64" spans="1:20" ht="60" customHeight="1">
      <c r="A64" s="241">
        <f t="shared" si="0"/>
        <v>54</v>
      </c>
      <c r="B64" s="261"/>
      <c r="C64" s="251" t="s">
        <v>31</v>
      </c>
      <c r="D64" s="252">
        <v>1</v>
      </c>
      <c r="E64" s="253"/>
      <c r="F64" s="253"/>
      <c r="G64" s="253"/>
      <c r="H64" s="255" t="s">
        <v>472</v>
      </c>
      <c r="I64" s="256"/>
      <c r="J64" s="256"/>
      <c r="K64" s="256"/>
      <c r="L64" s="256"/>
      <c r="M64" s="256"/>
      <c r="N64" s="281"/>
      <c r="O64" s="281"/>
      <c r="P64" s="279" t="e">
        <f>P63/O63/P$14*10000</f>
        <v>#DIV/0!</v>
      </c>
      <c r="Q64" s="279">
        <f>Q63/P63/Q$14*10000</f>
        <v>58.58074823592066</v>
      </c>
      <c r="R64" s="279">
        <f>R63/Q63/R$14*10000</f>
        <v>102.43277848911652</v>
      </c>
      <c r="S64" s="279">
        <f>S63/R63/S$14*10000</f>
        <v>117.70244821092278</v>
      </c>
      <c r="T64" s="230"/>
    </row>
    <row r="65" spans="1:20" ht="39" customHeight="1">
      <c r="A65" s="241">
        <f t="shared" si="0"/>
        <v>55</v>
      </c>
      <c r="B65" s="261" t="s">
        <v>54</v>
      </c>
      <c r="C65" s="257" t="s">
        <v>689</v>
      </c>
      <c r="D65" s="252">
        <v>1</v>
      </c>
      <c r="E65" s="253"/>
      <c r="F65" s="253"/>
      <c r="G65" s="253"/>
      <c r="H65" s="255" t="s">
        <v>473</v>
      </c>
      <c r="I65" s="256"/>
      <c r="J65" s="256"/>
      <c r="K65" s="256"/>
      <c r="L65" s="256"/>
      <c r="M65" s="256"/>
      <c r="N65" s="281"/>
      <c r="O65" s="281"/>
      <c r="P65" s="286"/>
      <c r="Q65" s="286"/>
      <c r="R65" s="286"/>
      <c r="S65" s="286"/>
      <c r="T65" s="230"/>
    </row>
    <row r="66" spans="1:20" ht="51.75" customHeight="1">
      <c r="A66" s="241">
        <f t="shared" si="0"/>
        <v>56</v>
      </c>
      <c r="B66" s="261"/>
      <c r="C66" s="251" t="s">
        <v>31</v>
      </c>
      <c r="D66" s="252">
        <v>1</v>
      </c>
      <c r="E66" s="253"/>
      <c r="F66" s="253"/>
      <c r="G66" s="253"/>
      <c r="H66" s="255" t="s">
        <v>472</v>
      </c>
      <c r="I66" s="256"/>
      <c r="J66" s="256"/>
      <c r="K66" s="256"/>
      <c r="L66" s="256"/>
      <c r="M66" s="256"/>
      <c r="N66" s="281"/>
      <c r="O66" s="281"/>
      <c r="P66" s="279" t="e">
        <f>P65/O65/P$14*10000</f>
        <v>#DIV/0!</v>
      </c>
      <c r="Q66" s="279" t="e">
        <f>Q65/P65/Q$14*10000</f>
        <v>#DIV/0!</v>
      </c>
      <c r="R66" s="279" t="e">
        <f>R65/Q65/R$14*10000</f>
        <v>#DIV/0!</v>
      </c>
      <c r="S66" s="279" t="e">
        <f>S65/R65/S$14*10000</f>
        <v>#DIV/0!</v>
      </c>
      <c r="T66" s="230"/>
    </row>
    <row r="67" spans="1:20" ht="33.75" customHeight="1">
      <c r="A67" s="241">
        <f t="shared" si="0"/>
        <v>57</v>
      </c>
      <c r="B67" s="261" t="s">
        <v>55</v>
      </c>
      <c r="C67" s="257" t="s">
        <v>689</v>
      </c>
      <c r="D67" s="252">
        <v>1</v>
      </c>
      <c r="E67" s="253"/>
      <c r="F67" s="253"/>
      <c r="G67" s="253"/>
      <c r="H67" s="255" t="s">
        <v>473</v>
      </c>
      <c r="I67" s="256"/>
      <c r="J67" s="256"/>
      <c r="K67" s="256"/>
      <c r="L67" s="256"/>
      <c r="M67" s="256"/>
      <c r="N67" s="281"/>
      <c r="O67" s="281"/>
      <c r="P67" s="286"/>
      <c r="Q67" s="286"/>
      <c r="R67" s="286"/>
      <c r="S67" s="286"/>
      <c r="T67" s="230"/>
    </row>
    <row r="68" spans="1:20" ht="54" customHeight="1">
      <c r="A68" s="241">
        <f t="shared" si="0"/>
        <v>58</v>
      </c>
      <c r="B68" s="261"/>
      <c r="C68" s="251" t="s">
        <v>31</v>
      </c>
      <c r="D68" s="252">
        <v>1</v>
      </c>
      <c r="E68" s="253"/>
      <c r="F68" s="253"/>
      <c r="G68" s="253"/>
      <c r="H68" s="255" t="s">
        <v>472</v>
      </c>
      <c r="I68" s="256"/>
      <c r="J68" s="256"/>
      <c r="K68" s="256"/>
      <c r="L68" s="256"/>
      <c r="M68" s="256"/>
      <c r="N68" s="281"/>
      <c r="O68" s="281"/>
      <c r="P68" s="279" t="e">
        <f>P67/O67/P$14*10000</f>
        <v>#DIV/0!</v>
      </c>
      <c r="Q68" s="279" t="e">
        <f>Q67/P67/Q$14*10000</f>
        <v>#DIV/0!</v>
      </c>
      <c r="R68" s="279" t="e">
        <f>R67/Q67/R$14*10000</f>
        <v>#DIV/0!</v>
      </c>
      <c r="S68" s="279" t="e">
        <f>S67/R67/S$14*10000</f>
        <v>#DIV/0!</v>
      </c>
      <c r="T68" s="230"/>
    </row>
    <row r="69" spans="1:20" ht="33" customHeight="1">
      <c r="A69" s="241">
        <f t="shared" si="0"/>
        <v>59</v>
      </c>
      <c r="B69" s="260" t="s">
        <v>15</v>
      </c>
      <c r="C69" s="257" t="s">
        <v>689</v>
      </c>
      <c r="D69" s="252">
        <v>1</v>
      </c>
      <c r="E69" s="253"/>
      <c r="F69" s="253"/>
      <c r="G69" s="253"/>
      <c r="H69" s="255" t="s">
        <v>473</v>
      </c>
      <c r="I69" s="256"/>
      <c r="J69" s="256"/>
      <c r="K69" s="256"/>
      <c r="L69" s="256"/>
      <c r="M69" s="256"/>
      <c r="N69" s="281">
        <v>42.25</v>
      </c>
      <c r="O69" s="281">
        <v>4.546</v>
      </c>
      <c r="P69" s="286">
        <v>3.2</v>
      </c>
      <c r="Q69" s="286">
        <v>3.45</v>
      </c>
      <c r="R69" s="286">
        <v>3.82</v>
      </c>
      <c r="S69" s="286">
        <v>9.797</v>
      </c>
      <c r="T69" s="230"/>
    </row>
    <row r="70" spans="1:20" ht="51.75" customHeight="1">
      <c r="A70" s="241">
        <f t="shared" si="0"/>
        <v>60</v>
      </c>
      <c r="B70" s="260"/>
      <c r="C70" s="251" t="s">
        <v>31</v>
      </c>
      <c r="D70" s="252">
        <v>1</v>
      </c>
      <c r="E70" s="253"/>
      <c r="F70" s="253"/>
      <c r="G70" s="253"/>
      <c r="H70" s="255" t="s">
        <v>472</v>
      </c>
      <c r="I70" s="256"/>
      <c r="J70" s="256"/>
      <c r="K70" s="256"/>
      <c r="L70" s="256"/>
      <c r="M70" s="256"/>
      <c r="N70" s="281"/>
      <c r="O70" s="281"/>
      <c r="P70" s="279">
        <f>P69/O69/P$14*10000</f>
        <v>63.934198922468994</v>
      </c>
      <c r="Q70" s="279">
        <f>Q69/P69/Q$14*10000</f>
        <v>100.47763280521902</v>
      </c>
      <c r="R70" s="279">
        <f>R69/Q69/R$14*10000</f>
        <v>103.96679594475061</v>
      </c>
      <c r="S70" s="279">
        <f>S69/R69/S$14*10000</f>
        <v>241.49337908322735</v>
      </c>
      <c r="T70" s="230"/>
    </row>
    <row r="71" spans="1:20" ht="33" customHeight="1">
      <c r="A71" s="241">
        <f t="shared" si="0"/>
        <v>61</v>
      </c>
      <c r="B71" s="260" t="s">
        <v>16</v>
      </c>
      <c r="C71" s="257" t="s">
        <v>689</v>
      </c>
      <c r="D71" s="252">
        <v>1</v>
      </c>
      <c r="E71" s="253"/>
      <c r="F71" s="253"/>
      <c r="G71" s="253"/>
      <c r="H71" s="255" t="s">
        <v>473</v>
      </c>
      <c r="I71" s="256"/>
      <c r="J71" s="256"/>
      <c r="K71" s="256"/>
      <c r="L71" s="256"/>
      <c r="M71" s="256"/>
      <c r="N71" s="281">
        <v>10.42</v>
      </c>
      <c r="O71" s="281">
        <v>16.476</v>
      </c>
      <c r="P71" s="286">
        <v>1</v>
      </c>
      <c r="Q71" s="286">
        <v>1.2</v>
      </c>
      <c r="R71" s="286">
        <v>1.5</v>
      </c>
      <c r="S71" s="286">
        <v>1.9</v>
      </c>
      <c r="T71" s="230"/>
    </row>
    <row r="72" spans="1:20" ht="48.75" customHeight="1">
      <c r="A72" s="241">
        <f t="shared" si="0"/>
        <v>62</v>
      </c>
      <c r="B72" s="260"/>
      <c r="C72" s="251" t="s">
        <v>31</v>
      </c>
      <c r="D72" s="252">
        <v>1</v>
      </c>
      <c r="E72" s="253"/>
      <c r="F72" s="253"/>
      <c r="G72" s="253"/>
      <c r="H72" s="255" t="s">
        <v>472</v>
      </c>
      <c r="I72" s="256"/>
      <c r="J72" s="256"/>
      <c r="K72" s="256"/>
      <c r="L72" s="256"/>
      <c r="M72" s="256"/>
      <c r="N72" s="281"/>
      <c r="O72" s="281"/>
      <c r="P72" s="279">
        <f>P71/O71/P$14*10000</f>
        <v>5.5126560660495585</v>
      </c>
      <c r="Q72" s="279">
        <f>Q71/P71/Q$14*10000</f>
        <v>111.83597390493942</v>
      </c>
      <c r="R72" s="279">
        <f>R71/Q71/R$14*10000</f>
        <v>117.37089201877933</v>
      </c>
      <c r="S72" s="279">
        <f>S71/R71/S$14*10000</f>
        <v>119.27181418706841</v>
      </c>
      <c r="T72" s="230"/>
    </row>
    <row r="73" spans="1:20" ht="69.75" customHeight="1">
      <c r="A73" s="241">
        <f t="shared" si="0"/>
        <v>63</v>
      </c>
      <c r="B73" s="260" t="s">
        <v>17</v>
      </c>
      <c r="C73" s="251" t="s">
        <v>689</v>
      </c>
      <c r="D73" s="252">
        <v>1</v>
      </c>
      <c r="E73" s="253"/>
      <c r="F73" s="253"/>
      <c r="G73" s="253"/>
      <c r="H73" s="255" t="s">
        <v>473</v>
      </c>
      <c r="I73" s="256"/>
      <c r="J73" s="256"/>
      <c r="K73" s="256"/>
      <c r="L73" s="256"/>
      <c r="M73" s="256"/>
      <c r="N73" s="281">
        <v>1191.02</v>
      </c>
      <c r="O73" s="281">
        <v>90.901</v>
      </c>
      <c r="P73" s="286">
        <v>19.86</v>
      </c>
      <c r="Q73" s="286">
        <v>24.1</v>
      </c>
      <c r="R73" s="286">
        <v>25.56</v>
      </c>
      <c r="S73" s="286">
        <v>31.15</v>
      </c>
      <c r="T73" s="230"/>
    </row>
    <row r="74" spans="1:20" ht="57" customHeight="1">
      <c r="A74" s="241">
        <f t="shared" si="0"/>
        <v>64</v>
      </c>
      <c r="B74" s="260"/>
      <c r="C74" s="251" t="s">
        <v>31</v>
      </c>
      <c r="D74" s="252">
        <v>1</v>
      </c>
      <c r="E74" s="253"/>
      <c r="F74" s="253"/>
      <c r="G74" s="253"/>
      <c r="H74" s="255" t="s">
        <v>472</v>
      </c>
      <c r="I74" s="256"/>
      <c r="J74" s="256"/>
      <c r="K74" s="256"/>
      <c r="L74" s="256"/>
      <c r="M74" s="256"/>
      <c r="N74" s="281"/>
      <c r="O74" s="281"/>
      <c r="P74" s="279">
        <f>P73/O73/P$14*10000</f>
        <v>19.843727944648112</v>
      </c>
      <c r="Q74" s="279">
        <f>Q73/P73/Q$14*10000</f>
        <v>113.09361241645854</v>
      </c>
      <c r="R74" s="279">
        <f>R73/Q73/R$14*10000</f>
        <v>99.58506224066387</v>
      </c>
      <c r="S74" s="279">
        <f>S73/R73/S$14*10000</f>
        <v>114.75528205853661</v>
      </c>
      <c r="T74" s="230"/>
    </row>
    <row r="75" spans="1:20" ht="33" customHeight="1">
      <c r="A75" s="241">
        <f t="shared" si="0"/>
        <v>65</v>
      </c>
      <c r="B75" s="260" t="s">
        <v>56</v>
      </c>
      <c r="C75" s="257" t="s">
        <v>689</v>
      </c>
      <c r="D75" s="252">
        <v>1</v>
      </c>
      <c r="E75" s="253"/>
      <c r="F75" s="253"/>
      <c r="G75" s="253"/>
      <c r="H75" s="255" t="s">
        <v>473</v>
      </c>
      <c r="I75" s="256"/>
      <c r="J75" s="256"/>
      <c r="K75" s="256"/>
      <c r="L75" s="256"/>
      <c r="M75" s="256"/>
      <c r="N75" s="281"/>
      <c r="O75" s="281"/>
      <c r="P75" s="286"/>
      <c r="Q75" s="286"/>
      <c r="R75" s="286"/>
      <c r="S75" s="286"/>
      <c r="T75" s="230"/>
    </row>
    <row r="76" spans="1:20" ht="53.25" customHeight="1">
      <c r="A76" s="241">
        <f t="shared" si="0"/>
        <v>66</v>
      </c>
      <c r="B76" s="260"/>
      <c r="C76" s="251" t="s">
        <v>31</v>
      </c>
      <c r="D76" s="252">
        <v>1</v>
      </c>
      <c r="E76" s="253"/>
      <c r="F76" s="253"/>
      <c r="G76" s="253"/>
      <c r="H76" s="255" t="s">
        <v>472</v>
      </c>
      <c r="I76" s="256"/>
      <c r="J76" s="256"/>
      <c r="K76" s="256"/>
      <c r="L76" s="256"/>
      <c r="M76" s="256"/>
      <c r="N76" s="281"/>
      <c r="O76" s="281"/>
      <c r="P76" s="279" t="e">
        <f>P75/O75/P$14*10000</f>
        <v>#DIV/0!</v>
      </c>
      <c r="Q76" s="279" t="e">
        <f>Q75/P75/Q$14*10000</f>
        <v>#DIV/0!</v>
      </c>
      <c r="R76" s="279" t="e">
        <f>R75/Q75/R$14*10000</f>
        <v>#DIV/0!</v>
      </c>
      <c r="S76" s="279" t="e">
        <f>S75/R75/S$14*10000</f>
        <v>#DIV/0!</v>
      </c>
      <c r="T76" s="230"/>
    </row>
    <row r="77" spans="1:20" ht="32.25" customHeight="1">
      <c r="A77" s="241">
        <f t="shared" si="0"/>
        <v>67</v>
      </c>
      <c r="B77" s="260" t="s">
        <v>57</v>
      </c>
      <c r="C77" s="257" t="s">
        <v>689</v>
      </c>
      <c r="D77" s="252">
        <v>1</v>
      </c>
      <c r="E77" s="253"/>
      <c r="F77" s="253"/>
      <c r="G77" s="253"/>
      <c r="H77" s="255" t="s">
        <v>473</v>
      </c>
      <c r="I77" s="256"/>
      <c r="J77" s="256"/>
      <c r="K77" s="256"/>
      <c r="L77" s="256"/>
      <c r="M77" s="256"/>
      <c r="N77" s="281">
        <v>327.18</v>
      </c>
      <c r="O77" s="281">
        <v>33.52</v>
      </c>
      <c r="P77" s="286">
        <v>117.639</v>
      </c>
      <c r="Q77" s="286">
        <v>2007</v>
      </c>
      <c r="R77" s="286">
        <v>2008.5</v>
      </c>
      <c r="S77" s="286">
        <v>9.8</v>
      </c>
      <c r="T77" s="230"/>
    </row>
    <row r="78" spans="1:20" ht="54.75" customHeight="1">
      <c r="A78" s="241">
        <f t="shared" si="0"/>
        <v>68</v>
      </c>
      <c r="B78" s="260"/>
      <c r="C78" s="251" t="s">
        <v>31</v>
      </c>
      <c r="D78" s="252">
        <v>1</v>
      </c>
      <c r="E78" s="253"/>
      <c r="F78" s="253"/>
      <c r="G78" s="253"/>
      <c r="H78" s="255" t="s">
        <v>472</v>
      </c>
      <c r="I78" s="256"/>
      <c r="J78" s="256"/>
      <c r="K78" s="256"/>
      <c r="L78" s="256"/>
      <c r="M78" s="256"/>
      <c r="N78" s="281"/>
      <c r="O78" s="281"/>
      <c r="P78" s="279">
        <f>P77/O77/P$14*10000</f>
        <v>318.75719404576876</v>
      </c>
      <c r="Q78" s="279">
        <f>Q77/P77/Q$14*10000</f>
        <v>1589.9970788259948</v>
      </c>
      <c r="R78" s="279">
        <f>R77/Q77/R$14*10000</f>
        <v>93.96689053102872</v>
      </c>
      <c r="S78" s="279">
        <f>S77/R77/S$14*10000</f>
        <v>0.45944097285219554</v>
      </c>
      <c r="T78" s="230"/>
    </row>
    <row r="79" spans="1:20" ht="33.75" customHeight="1">
      <c r="A79" s="241">
        <f t="shared" si="0"/>
        <v>69</v>
      </c>
      <c r="B79" s="260" t="s">
        <v>58</v>
      </c>
      <c r="C79" s="257" t="s">
        <v>689</v>
      </c>
      <c r="D79" s="252">
        <v>1</v>
      </c>
      <c r="E79" s="253"/>
      <c r="F79" s="253"/>
      <c r="G79" s="253"/>
      <c r="H79" s="255" t="s">
        <v>473</v>
      </c>
      <c r="I79" s="256"/>
      <c r="J79" s="256"/>
      <c r="K79" s="256"/>
      <c r="L79" s="256"/>
      <c r="M79" s="256"/>
      <c r="N79" s="281">
        <v>1.6</v>
      </c>
      <c r="O79" s="281"/>
      <c r="P79" s="286"/>
      <c r="Q79" s="286"/>
      <c r="R79" s="286"/>
      <c r="S79" s="286"/>
      <c r="T79" s="230"/>
    </row>
    <row r="80" spans="1:20" ht="57.75" customHeight="1">
      <c r="A80" s="241">
        <f t="shared" si="0"/>
        <v>70</v>
      </c>
      <c r="B80" s="260"/>
      <c r="C80" s="251" t="s">
        <v>31</v>
      </c>
      <c r="D80" s="252">
        <v>1</v>
      </c>
      <c r="E80" s="253"/>
      <c r="F80" s="253"/>
      <c r="G80" s="253"/>
      <c r="H80" s="255" t="s">
        <v>472</v>
      </c>
      <c r="I80" s="256"/>
      <c r="J80" s="256"/>
      <c r="K80" s="256"/>
      <c r="L80" s="256"/>
      <c r="M80" s="256"/>
      <c r="N80" s="281"/>
      <c r="O80" s="281"/>
      <c r="P80" s="279" t="e">
        <f>P79/O79/P$14*10000</f>
        <v>#DIV/0!</v>
      </c>
      <c r="Q80" s="279" t="e">
        <f>Q79/P79/Q$14*10000</f>
        <v>#DIV/0!</v>
      </c>
      <c r="R80" s="279" t="e">
        <f>R79/Q79/R$14*10000</f>
        <v>#DIV/0!</v>
      </c>
      <c r="S80" s="279" t="e">
        <f>S79/R79/S$14*10000</f>
        <v>#DIV/0!</v>
      </c>
      <c r="T80" s="230"/>
    </row>
    <row r="81" spans="1:20" ht="36.75" customHeight="1">
      <c r="A81" s="241">
        <f aca="true" t="shared" si="4" ref="A81:A138">SUM(A80+1)</f>
        <v>71</v>
      </c>
      <c r="B81" s="260" t="s">
        <v>59</v>
      </c>
      <c r="C81" s="257" t="s">
        <v>689</v>
      </c>
      <c r="D81" s="252">
        <v>1</v>
      </c>
      <c r="E81" s="253"/>
      <c r="F81" s="253"/>
      <c r="G81" s="253"/>
      <c r="H81" s="255" t="s">
        <v>473</v>
      </c>
      <c r="I81" s="256"/>
      <c r="J81" s="256"/>
      <c r="K81" s="256"/>
      <c r="L81" s="256"/>
      <c r="M81" s="256"/>
      <c r="N81" s="281">
        <v>24.18</v>
      </c>
      <c r="O81" s="281">
        <v>10.794</v>
      </c>
      <c r="P81" s="286">
        <v>12.21</v>
      </c>
      <c r="Q81" s="286">
        <v>13.75</v>
      </c>
      <c r="R81" s="286">
        <v>14.83</v>
      </c>
      <c r="S81" s="286">
        <v>16.93</v>
      </c>
      <c r="T81" s="230"/>
    </row>
    <row r="82" spans="1:20" ht="53.25" customHeight="1">
      <c r="A82" s="241">
        <f t="shared" si="4"/>
        <v>72</v>
      </c>
      <c r="B82" s="260"/>
      <c r="C82" s="251" t="s">
        <v>31</v>
      </c>
      <c r="D82" s="252">
        <v>1</v>
      </c>
      <c r="E82" s="253"/>
      <c r="F82" s="253"/>
      <c r="G82" s="253"/>
      <c r="H82" s="255" t="s">
        <v>472</v>
      </c>
      <c r="I82" s="256"/>
      <c r="J82" s="256"/>
      <c r="K82" s="256"/>
      <c r="L82" s="256"/>
      <c r="M82" s="256"/>
      <c r="N82" s="281"/>
      <c r="O82" s="281"/>
      <c r="P82" s="279">
        <f>P81/O81/P$14*10000</f>
        <v>102.74150691245869</v>
      </c>
      <c r="Q82" s="279">
        <f>Q81/P81/Q$14*10000</f>
        <v>104.9511767125933</v>
      </c>
      <c r="R82" s="279">
        <f>R81/Q81/R$14*10000</f>
        <v>101.27187366623986</v>
      </c>
      <c r="S82" s="279">
        <f>S81/R81/S$14*10000</f>
        <v>107.49574906060272</v>
      </c>
      <c r="T82" s="230"/>
    </row>
    <row r="83" spans="1:20" ht="50.25" customHeight="1">
      <c r="A83" s="241">
        <f t="shared" si="4"/>
        <v>73</v>
      </c>
      <c r="B83" s="260" t="s">
        <v>60</v>
      </c>
      <c r="C83" s="251" t="s">
        <v>689</v>
      </c>
      <c r="D83" s="252">
        <v>1</v>
      </c>
      <c r="E83" s="253"/>
      <c r="F83" s="253"/>
      <c r="G83" s="253"/>
      <c r="H83" s="255" t="s">
        <v>473</v>
      </c>
      <c r="I83" s="256"/>
      <c r="J83" s="256"/>
      <c r="K83" s="256"/>
      <c r="L83" s="256"/>
      <c r="M83" s="256"/>
      <c r="N83" s="281">
        <v>57.34</v>
      </c>
      <c r="O83" s="281">
        <v>20.453</v>
      </c>
      <c r="P83" s="286">
        <v>18.49</v>
      </c>
      <c r="Q83" s="286">
        <v>19.89</v>
      </c>
      <c r="R83" s="286">
        <v>21.25</v>
      </c>
      <c r="S83" s="286">
        <v>22.65</v>
      </c>
      <c r="T83" s="230"/>
    </row>
    <row r="84" spans="1:20" ht="54" customHeight="1">
      <c r="A84" s="241">
        <f t="shared" si="4"/>
        <v>74</v>
      </c>
      <c r="B84" s="260"/>
      <c r="C84" s="251" t="s">
        <v>31</v>
      </c>
      <c r="D84" s="252">
        <v>1</v>
      </c>
      <c r="E84" s="253"/>
      <c r="F84" s="253"/>
      <c r="G84" s="253"/>
      <c r="H84" s="255" t="s">
        <v>472</v>
      </c>
      <c r="I84" s="256"/>
      <c r="J84" s="256"/>
      <c r="K84" s="256"/>
      <c r="L84" s="256"/>
      <c r="M84" s="256"/>
      <c r="N84" s="281"/>
      <c r="O84" s="281"/>
      <c r="P84" s="279">
        <f>P83/O83/P$14*10000</f>
        <v>82.10934237788389</v>
      </c>
      <c r="Q84" s="279">
        <f>Q83/P83/Q$14*10000</f>
        <v>100.25317833825697</v>
      </c>
      <c r="R84" s="279">
        <f>R83/Q83/R$14*10000</f>
        <v>100.31700172545243</v>
      </c>
      <c r="S84" s="279">
        <f>S83/R83/S$14*10000</f>
        <v>100.36556995679628</v>
      </c>
      <c r="T84" s="230"/>
    </row>
    <row r="85" spans="1:20" ht="33" customHeight="1">
      <c r="A85" s="241">
        <f t="shared" si="4"/>
        <v>75</v>
      </c>
      <c r="B85" s="260" t="s">
        <v>61</v>
      </c>
      <c r="C85" s="257" t="s">
        <v>689</v>
      </c>
      <c r="D85" s="252">
        <v>1</v>
      </c>
      <c r="E85" s="253"/>
      <c r="F85" s="253"/>
      <c r="G85" s="253"/>
      <c r="H85" s="255" t="s">
        <v>473</v>
      </c>
      <c r="I85" s="256"/>
      <c r="J85" s="256"/>
      <c r="K85" s="256"/>
      <c r="L85" s="256"/>
      <c r="M85" s="256"/>
      <c r="N85" s="281">
        <v>9.44</v>
      </c>
      <c r="O85" s="281">
        <v>28.975</v>
      </c>
      <c r="P85" s="286">
        <v>62.801</v>
      </c>
      <c r="Q85" s="286">
        <v>3.113</v>
      </c>
      <c r="R85" s="286">
        <v>3.361</v>
      </c>
      <c r="S85" s="286">
        <v>3.63</v>
      </c>
      <c r="T85" s="230"/>
    </row>
    <row r="86" spans="1:20" ht="50.25" customHeight="1">
      <c r="A86" s="241">
        <f t="shared" si="4"/>
        <v>76</v>
      </c>
      <c r="B86" s="260"/>
      <c r="C86" s="251" t="s">
        <v>31</v>
      </c>
      <c r="D86" s="252">
        <v>1</v>
      </c>
      <c r="E86" s="253"/>
      <c r="F86" s="253"/>
      <c r="G86" s="253"/>
      <c r="H86" s="255" t="s">
        <v>472</v>
      </c>
      <c r="I86" s="256"/>
      <c r="J86" s="256"/>
      <c r="K86" s="256"/>
      <c r="L86" s="256"/>
      <c r="M86" s="256"/>
      <c r="N86" s="281"/>
      <c r="O86" s="281"/>
      <c r="P86" s="279">
        <f>P85/O85/P$14*10000</f>
        <v>196.8592361324986</v>
      </c>
      <c r="Q86" s="279">
        <f>Q85/P85/Q$14*10000</f>
        <v>4.6196900628715625</v>
      </c>
      <c r="R86" s="279">
        <f>R85/Q85/R$14*10000</f>
        <v>101.37708141988239</v>
      </c>
      <c r="S86" s="279">
        <f>S85/R85/S$14*10000</f>
        <v>101.69827718075565</v>
      </c>
      <c r="T86" s="230"/>
    </row>
    <row r="87" spans="1:20" ht="35.25" customHeight="1">
      <c r="A87" s="241">
        <f t="shared" si="4"/>
        <v>77</v>
      </c>
      <c r="B87" s="260" t="s">
        <v>62</v>
      </c>
      <c r="C87" s="257" t="s">
        <v>689</v>
      </c>
      <c r="D87" s="252">
        <v>1</v>
      </c>
      <c r="E87" s="253"/>
      <c r="F87" s="253"/>
      <c r="G87" s="253"/>
      <c r="H87" s="255" t="s">
        <v>473</v>
      </c>
      <c r="I87" s="256"/>
      <c r="J87" s="256"/>
      <c r="K87" s="256"/>
      <c r="L87" s="256"/>
      <c r="M87" s="256"/>
      <c r="N87" s="281">
        <v>2.24</v>
      </c>
      <c r="O87" s="281">
        <v>4.545</v>
      </c>
      <c r="P87" s="286">
        <v>5.76</v>
      </c>
      <c r="Q87" s="286">
        <v>2.36</v>
      </c>
      <c r="R87" s="286">
        <v>2.549</v>
      </c>
      <c r="S87" s="286">
        <v>2.753</v>
      </c>
      <c r="T87" s="230"/>
    </row>
    <row r="88" spans="1:20" ht="53.25" customHeight="1">
      <c r="A88" s="241">
        <f t="shared" si="4"/>
        <v>78</v>
      </c>
      <c r="B88" s="260"/>
      <c r="C88" s="251" t="s">
        <v>31</v>
      </c>
      <c r="D88" s="252">
        <v>1</v>
      </c>
      <c r="E88" s="253"/>
      <c r="F88" s="253"/>
      <c r="G88" s="253"/>
      <c r="H88" s="255" t="s">
        <v>472</v>
      </c>
      <c r="I88" s="256"/>
      <c r="J88" s="256"/>
      <c r="K88" s="256"/>
      <c r="L88" s="256"/>
      <c r="M88" s="256"/>
      <c r="N88" s="281"/>
      <c r="O88" s="281"/>
      <c r="P88" s="279">
        <f>P87/O87/P$14*10000</f>
        <v>115.10687853526498</v>
      </c>
      <c r="Q88" s="279">
        <f>Q87/P87/Q$14*10000</f>
        <v>38.18473646059853</v>
      </c>
      <c r="R88" s="279">
        <f>R87/Q87/R$14*10000</f>
        <v>101.41640805283679</v>
      </c>
      <c r="S88" s="279">
        <f>S87/R87/S$14*10000</f>
        <v>101.6978705138236</v>
      </c>
      <c r="T88" s="230"/>
    </row>
    <row r="89" spans="1:20" ht="50.25" customHeight="1">
      <c r="A89" s="241">
        <f t="shared" si="4"/>
        <v>79</v>
      </c>
      <c r="B89" s="260" t="s">
        <v>63</v>
      </c>
      <c r="C89" s="251" t="s">
        <v>689</v>
      </c>
      <c r="D89" s="252">
        <v>1</v>
      </c>
      <c r="E89" s="253"/>
      <c r="F89" s="253"/>
      <c r="G89" s="253"/>
      <c r="H89" s="255" t="s">
        <v>473</v>
      </c>
      <c r="I89" s="256"/>
      <c r="J89" s="256"/>
      <c r="K89" s="256"/>
      <c r="L89" s="256"/>
      <c r="M89" s="256"/>
      <c r="N89" s="281">
        <v>21.81</v>
      </c>
      <c r="O89" s="281">
        <v>9.09</v>
      </c>
      <c r="P89" s="286">
        <v>4.39</v>
      </c>
      <c r="Q89" s="286">
        <v>13.718</v>
      </c>
      <c r="R89" s="286">
        <v>18.05</v>
      </c>
      <c r="S89" s="286">
        <v>4.411</v>
      </c>
      <c r="T89" s="230"/>
    </row>
    <row r="90" spans="1:20" ht="48.75" customHeight="1">
      <c r="A90" s="241">
        <f t="shared" si="4"/>
        <v>80</v>
      </c>
      <c r="B90" s="260"/>
      <c r="C90" s="251" t="s">
        <v>31</v>
      </c>
      <c r="D90" s="252">
        <v>1</v>
      </c>
      <c r="E90" s="253"/>
      <c r="F90" s="253"/>
      <c r="G90" s="253"/>
      <c r="H90" s="255" t="s">
        <v>472</v>
      </c>
      <c r="I90" s="256"/>
      <c r="J90" s="256"/>
      <c r="K90" s="256"/>
      <c r="L90" s="256"/>
      <c r="M90" s="256"/>
      <c r="N90" s="281"/>
      <c r="O90" s="281"/>
      <c r="P90" s="279">
        <f>P89/O89/P$14*10000</f>
        <v>43.86451360849073</v>
      </c>
      <c r="Q90" s="279">
        <f>Q89/P89/Q$14*10000</f>
        <v>291.2235933993848</v>
      </c>
      <c r="R90" s="279">
        <f>R89/Q89/R$14*10000</f>
        <v>123.54830738818879</v>
      </c>
      <c r="S90" s="279">
        <f>S89/R89/S$14*10000</f>
        <v>23.01099164801686</v>
      </c>
      <c r="T90" s="230"/>
    </row>
    <row r="91" spans="1:20" ht="33.75" customHeight="1">
      <c r="A91" s="241">
        <f t="shared" si="4"/>
        <v>81</v>
      </c>
      <c r="B91" s="260" t="s">
        <v>64</v>
      </c>
      <c r="C91" s="257" t="s">
        <v>689</v>
      </c>
      <c r="D91" s="252">
        <v>1</v>
      </c>
      <c r="E91" s="253"/>
      <c r="F91" s="253"/>
      <c r="G91" s="253"/>
      <c r="H91" s="255" t="s">
        <v>473</v>
      </c>
      <c r="I91" s="256"/>
      <c r="J91" s="256"/>
      <c r="K91" s="256"/>
      <c r="L91" s="256"/>
      <c r="M91" s="256"/>
      <c r="N91" s="281"/>
      <c r="O91" s="281"/>
      <c r="P91" s="281"/>
      <c r="Q91" s="281"/>
      <c r="R91" s="287"/>
      <c r="S91" s="281"/>
      <c r="T91" s="230"/>
    </row>
    <row r="92" spans="1:20" ht="61.5" customHeight="1">
      <c r="A92" s="241">
        <f t="shared" si="4"/>
        <v>82</v>
      </c>
      <c r="B92" s="260"/>
      <c r="C92" s="251" t="s">
        <v>31</v>
      </c>
      <c r="D92" s="252">
        <v>1</v>
      </c>
      <c r="E92" s="253"/>
      <c r="F92" s="253"/>
      <c r="G92" s="253"/>
      <c r="H92" s="255" t="s">
        <v>472</v>
      </c>
      <c r="I92" s="256"/>
      <c r="J92" s="256"/>
      <c r="K92" s="256"/>
      <c r="L92" s="256"/>
      <c r="M92" s="256"/>
      <c r="N92" s="281"/>
      <c r="O92" s="281"/>
      <c r="P92" s="279" t="e">
        <f>P91/O91/P$14*10000</f>
        <v>#DIV/0!</v>
      </c>
      <c r="Q92" s="279" t="e">
        <f>Q91/P91/Q$14*10000</f>
        <v>#DIV/0!</v>
      </c>
      <c r="R92" s="279" t="e">
        <f>R91/Q91/R$14*10000</f>
        <v>#DIV/0!</v>
      </c>
      <c r="S92" s="279" t="e">
        <f>S91/R91/S$14*10000</f>
        <v>#DIV/0!</v>
      </c>
      <c r="T92" s="230"/>
    </row>
    <row r="93" spans="1:20" ht="61.5" customHeight="1">
      <c r="A93" s="241">
        <f t="shared" si="4"/>
        <v>83</v>
      </c>
      <c r="B93" s="329" t="s">
        <v>882</v>
      </c>
      <c r="C93" s="257" t="s">
        <v>689</v>
      </c>
      <c r="D93" s="252"/>
      <c r="E93" s="262"/>
      <c r="F93" s="262"/>
      <c r="G93" s="262"/>
      <c r="H93" s="255"/>
      <c r="I93" s="256"/>
      <c r="J93" s="256"/>
      <c r="K93" s="256"/>
      <c r="L93" s="256"/>
      <c r="M93" s="256"/>
      <c r="N93" s="281">
        <v>208.08</v>
      </c>
      <c r="O93" s="281">
        <v>838.757</v>
      </c>
      <c r="P93" s="281">
        <f>889.57+114.19</f>
        <v>1003.76</v>
      </c>
      <c r="Q93" s="281">
        <f>1058.7+128.66</f>
        <v>1187.3600000000001</v>
      </c>
      <c r="R93" s="281">
        <f>1267.1+143.87</f>
        <v>1410.9699999999998</v>
      </c>
      <c r="S93" s="281">
        <f>1531.94+160.44</f>
        <v>1692.38</v>
      </c>
      <c r="T93" s="230"/>
    </row>
    <row r="94" spans="1:20" ht="61.5" customHeight="1">
      <c r="A94" s="241">
        <f t="shared" si="4"/>
        <v>84</v>
      </c>
      <c r="B94" s="260"/>
      <c r="C94" s="251" t="s">
        <v>31</v>
      </c>
      <c r="D94" s="252"/>
      <c r="E94" s="262"/>
      <c r="F94" s="262"/>
      <c r="G94" s="262"/>
      <c r="H94" s="255"/>
      <c r="I94" s="256"/>
      <c r="J94" s="256"/>
      <c r="K94" s="256"/>
      <c r="L94" s="256"/>
      <c r="M94" s="256"/>
      <c r="N94" s="281"/>
      <c r="O94" s="281"/>
      <c r="P94" s="279">
        <f>P93/O93/P$14*10000</f>
        <v>108.69420948437609</v>
      </c>
      <c r="Q94" s="279">
        <f>Q93/P93/Q$14*10000</f>
        <v>110.24345293012348</v>
      </c>
      <c r="R94" s="279">
        <f>R93/Q93/R$14*10000</f>
        <v>111.5798460529154</v>
      </c>
      <c r="S94" s="279">
        <f>S93/R93/S$14*10000</f>
        <v>112.94202955595176</v>
      </c>
      <c r="T94" s="230"/>
    </row>
    <row r="95" spans="1:20" ht="57" customHeight="1">
      <c r="A95" s="241">
        <f t="shared" si="4"/>
        <v>85</v>
      </c>
      <c r="B95" s="248" t="s">
        <v>427</v>
      </c>
      <c r="C95" s="257" t="s">
        <v>689</v>
      </c>
      <c r="D95" s="252"/>
      <c r="E95" s="262"/>
      <c r="F95" s="262"/>
      <c r="G95" s="262"/>
      <c r="H95" s="255"/>
      <c r="I95" s="256"/>
      <c r="J95" s="256"/>
      <c r="K95" s="256"/>
      <c r="L95" s="256"/>
      <c r="M95" s="256"/>
      <c r="N95" s="279">
        <f aca="true" t="shared" si="5" ref="N95:S95">SUM(N96+N100)</f>
        <v>1896.71</v>
      </c>
      <c r="O95" s="279">
        <f t="shared" si="5"/>
        <v>568.134</v>
      </c>
      <c r="P95" s="279">
        <f t="shared" si="5"/>
        <v>485.805</v>
      </c>
      <c r="Q95" s="279">
        <f t="shared" si="5"/>
        <v>2432.1409999999996</v>
      </c>
      <c r="R95" s="279">
        <f t="shared" si="5"/>
        <v>2365.0599999999995</v>
      </c>
      <c r="S95" s="279">
        <f t="shared" si="5"/>
        <v>384.70099999999996</v>
      </c>
      <c r="T95" s="230"/>
    </row>
    <row r="96" spans="1:20" ht="36" customHeight="1">
      <c r="A96" s="241">
        <f t="shared" si="4"/>
        <v>86</v>
      </c>
      <c r="B96" s="260" t="s">
        <v>66</v>
      </c>
      <c r="C96" s="257" t="s">
        <v>689</v>
      </c>
      <c r="D96" s="252">
        <v>1</v>
      </c>
      <c r="E96" s="263"/>
      <c r="F96" s="263"/>
      <c r="G96" s="263"/>
      <c r="H96" s="255" t="s">
        <v>473</v>
      </c>
      <c r="I96" s="256"/>
      <c r="J96" s="256"/>
      <c r="K96" s="256"/>
      <c r="L96" s="256"/>
      <c r="M96" s="256"/>
      <c r="N96" s="281">
        <v>464.99</v>
      </c>
      <c r="O96" s="281">
        <v>444.849</v>
      </c>
      <c r="P96" s="281">
        <v>260.56</v>
      </c>
      <c r="Q96" s="281">
        <v>299.45</v>
      </c>
      <c r="R96" s="281">
        <v>292.45</v>
      </c>
      <c r="S96" s="281">
        <v>317.46</v>
      </c>
      <c r="T96" s="230"/>
    </row>
    <row r="97" spans="1:20" ht="15.75">
      <c r="A97" s="241">
        <f t="shared" si="4"/>
        <v>87</v>
      </c>
      <c r="B97" s="260" t="s">
        <v>192</v>
      </c>
      <c r="C97" s="251"/>
      <c r="D97" s="252"/>
      <c r="E97" s="263"/>
      <c r="F97" s="263"/>
      <c r="G97" s="263"/>
      <c r="H97" s="255"/>
      <c r="I97" s="256"/>
      <c r="J97" s="256"/>
      <c r="K97" s="256"/>
      <c r="L97" s="256"/>
      <c r="M97" s="256"/>
      <c r="N97" s="288"/>
      <c r="O97" s="288"/>
      <c r="P97" s="288"/>
      <c r="Q97" s="288"/>
      <c r="R97" s="288"/>
      <c r="S97" s="288"/>
      <c r="T97" s="230"/>
    </row>
    <row r="98" spans="1:20" ht="34.5" customHeight="1">
      <c r="A98" s="241">
        <f t="shared" si="4"/>
        <v>88</v>
      </c>
      <c r="B98" s="261" t="s">
        <v>67</v>
      </c>
      <c r="C98" s="257" t="s">
        <v>689</v>
      </c>
      <c r="D98" s="252">
        <v>1</v>
      </c>
      <c r="E98" s="263"/>
      <c r="F98" s="263"/>
      <c r="G98" s="263"/>
      <c r="H98" s="255" t="s">
        <v>473</v>
      </c>
      <c r="I98" s="256"/>
      <c r="J98" s="256"/>
      <c r="K98" s="256"/>
      <c r="L98" s="256"/>
      <c r="M98" s="256"/>
      <c r="N98" s="281">
        <v>383.36</v>
      </c>
      <c r="O98" s="281">
        <v>398.583</v>
      </c>
      <c r="P98" s="286">
        <v>241.06</v>
      </c>
      <c r="Q98" s="286">
        <v>279.65</v>
      </c>
      <c r="R98" s="286">
        <v>278.45</v>
      </c>
      <c r="S98" s="286">
        <v>298.96</v>
      </c>
      <c r="T98" s="230"/>
    </row>
    <row r="99" spans="1:20" ht="34.5" customHeight="1">
      <c r="A99" s="241">
        <f t="shared" si="4"/>
        <v>89</v>
      </c>
      <c r="B99" s="261" t="s">
        <v>68</v>
      </c>
      <c r="C99" s="257" t="s">
        <v>689</v>
      </c>
      <c r="D99" s="252">
        <v>1</v>
      </c>
      <c r="E99" s="263"/>
      <c r="F99" s="263"/>
      <c r="G99" s="263"/>
      <c r="H99" s="255" t="s">
        <v>473</v>
      </c>
      <c r="I99" s="256"/>
      <c r="J99" s="256"/>
      <c r="K99" s="256"/>
      <c r="L99" s="256"/>
      <c r="M99" s="256"/>
      <c r="N99" s="281">
        <v>81.64</v>
      </c>
      <c r="O99" s="281">
        <v>46.266</v>
      </c>
      <c r="P99" s="286">
        <v>19.5</v>
      </c>
      <c r="Q99" s="286">
        <v>19.8</v>
      </c>
      <c r="R99" s="286">
        <v>14</v>
      </c>
      <c r="S99" s="286">
        <v>18.5</v>
      </c>
      <c r="T99" s="230"/>
    </row>
    <row r="100" spans="1:20" ht="31.5">
      <c r="A100" s="241">
        <f t="shared" si="4"/>
        <v>90</v>
      </c>
      <c r="B100" s="260" t="s">
        <v>69</v>
      </c>
      <c r="C100" s="257" t="s">
        <v>689</v>
      </c>
      <c r="D100" s="252">
        <v>1</v>
      </c>
      <c r="E100" s="263"/>
      <c r="F100" s="263"/>
      <c r="G100" s="263"/>
      <c r="H100" s="255" t="s">
        <v>473</v>
      </c>
      <c r="I100" s="256"/>
      <c r="J100" s="256"/>
      <c r="K100" s="256"/>
      <c r="L100" s="256"/>
      <c r="M100" s="256"/>
      <c r="N100" s="288">
        <f aca="true" t="shared" si="6" ref="N100:S100">N102+N104+N105+N111+N112</f>
        <v>1431.72</v>
      </c>
      <c r="O100" s="288">
        <f t="shared" si="6"/>
        <v>123.28500000000001</v>
      </c>
      <c r="P100" s="288">
        <f t="shared" si="6"/>
        <v>225.245</v>
      </c>
      <c r="Q100" s="288">
        <f t="shared" si="6"/>
        <v>2132.691</v>
      </c>
      <c r="R100" s="288">
        <f t="shared" si="6"/>
        <v>2072.6099999999997</v>
      </c>
      <c r="S100" s="288">
        <f t="shared" si="6"/>
        <v>67.241</v>
      </c>
      <c r="T100" s="230"/>
    </row>
    <row r="101" spans="1:20" ht="15.75">
      <c r="A101" s="241">
        <f t="shared" si="4"/>
        <v>91</v>
      </c>
      <c r="B101" s="260" t="s">
        <v>192</v>
      </c>
      <c r="C101" s="251"/>
      <c r="D101" s="252"/>
      <c r="E101" s="263"/>
      <c r="F101" s="263"/>
      <c r="G101" s="263"/>
      <c r="H101" s="255"/>
      <c r="I101" s="256"/>
      <c r="J101" s="256"/>
      <c r="K101" s="256"/>
      <c r="L101" s="256"/>
      <c r="M101" s="256"/>
      <c r="N101" s="279"/>
      <c r="O101" s="279"/>
      <c r="P101" s="279"/>
      <c r="Q101" s="279"/>
      <c r="R101" s="289"/>
      <c r="S101" s="279"/>
      <c r="T101" s="230"/>
    </row>
    <row r="102" spans="1:20" ht="31.5" customHeight="1">
      <c r="A102" s="241">
        <f t="shared" si="4"/>
        <v>92</v>
      </c>
      <c r="B102" s="261" t="s">
        <v>70</v>
      </c>
      <c r="C102" s="257" t="s">
        <v>689</v>
      </c>
      <c r="D102" s="252">
        <v>1</v>
      </c>
      <c r="E102" s="263"/>
      <c r="F102" s="263"/>
      <c r="G102" s="263"/>
      <c r="H102" s="255" t="s">
        <v>473</v>
      </c>
      <c r="I102" s="256"/>
      <c r="J102" s="256"/>
      <c r="K102" s="256"/>
      <c r="L102" s="256"/>
      <c r="M102" s="256"/>
      <c r="N102" s="281">
        <v>18.89</v>
      </c>
      <c r="O102" s="281">
        <v>10.795</v>
      </c>
      <c r="P102" s="286">
        <v>13.78</v>
      </c>
      <c r="Q102" s="286">
        <v>85</v>
      </c>
      <c r="R102" s="286">
        <v>17</v>
      </c>
      <c r="S102" s="286">
        <v>13.5</v>
      </c>
      <c r="T102" s="230"/>
    </row>
    <row r="103" spans="1:20" ht="34.5" customHeight="1">
      <c r="A103" s="241">
        <f t="shared" si="4"/>
        <v>93</v>
      </c>
      <c r="B103" s="264" t="s">
        <v>71</v>
      </c>
      <c r="C103" s="257" t="s">
        <v>689</v>
      </c>
      <c r="D103" s="252">
        <v>1</v>
      </c>
      <c r="E103" s="263"/>
      <c r="F103" s="263"/>
      <c r="G103" s="263"/>
      <c r="H103" s="255" t="s">
        <v>473</v>
      </c>
      <c r="I103" s="256"/>
      <c r="J103" s="256"/>
      <c r="K103" s="256"/>
      <c r="L103" s="256"/>
      <c r="M103" s="256"/>
      <c r="N103" s="281"/>
      <c r="O103" s="281"/>
      <c r="P103" s="286"/>
      <c r="Q103" s="286"/>
      <c r="R103" s="286"/>
      <c r="S103" s="286"/>
      <c r="T103" s="230"/>
    </row>
    <row r="104" spans="1:20" ht="33" customHeight="1">
      <c r="A104" s="241">
        <f t="shared" si="4"/>
        <v>94</v>
      </c>
      <c r="B104" s="261" t="s">
        <v>72</v>
      </c>
      <c r="C104" s="257" t="s">
        <v>689</v>
      </c>
      <c r="D104" s="252">
        <v>1</v>
      </c>
      <c r="E104" s="263"/>
      <c r="F104" s="263"/>
      <c r="G104" s="263"/>
      <c r="H104" s="255" t="s">
        <v>473</v>
      </c>
      <c r="I104" s="256"/>
      <c r="J104" s="256"/>
      <c r="K104" s="256"/>
      <c r="L104" s="256"/>
      <c r="M104" s="256"/>
      <c r="N104" s="281">
        <v>963.31</v>
      </c>
      <c r="O104" s="281">
        <v>4.545</v>
      </c>
      <c r="P104" s="286"/>
      <c r="Q104" s="286"/>
      <c r="R104" s="286"/>
      <c r="S104" s="286"/>
      <c r="T104" s="230"/>
    </row>
    <row r="105" spans="1:20" ht="31.5">
      <c r="A105" s="241">
        <f t="shared" si="4"/>
        <v>95</v>
      </c>
      <c r="B105" s="261" t="s">
        <v>73</v>
      </c>
      <c r="C105" s="257" t="s">
        <v>689</v>
      </c>
      <c r="D105" s="252">
        <v>1</v>
      </c>
      <c r="E105" s="263"/>
      <c r="F105" s="263"/>
      <c r="G105" s="263"/>
      <c r="H105" s="255" t="s">
        <v>473</v>
      </c>
      <c r="I105" s="256"/>
      <c r="J105" s="256"/>
      <c r="K105" s="256"/>
      <c r="L105" s="256"/>
      <c r="M105" s="256"/>
      <c r="N105" s="284">
        <f aca="true" t="shared" si="7" ref="N105:S105">SUM(N107+N109+N110)</f>
        <v>445.43</v>
      </c>
      <c r="O105" s="333">
        <f t="shared" si="7"/>
        <v>101.07900000000001</v>
      </c>
      <c r="P105" s="284">
        <f t="shared" si="7"/>
        <v>209.495</v>
      </c>
      <c r="Q105" s="284">
        <f t="shared" si="7"/>
        <v>2045.481</v>
      </c>
      <c r="R105" s="284">
        <f t="shared" si="7"/>
        <v>2053.18</v>
      </c>
      <c r="S105" s="284">
        <f t="shared" si="7"/>
        <v>51.131</v>
      </c>
      <c r="T105" s="230"/>
    </row>
    <row r="106" spans="1:20" ht="15.75">
      <c r="A106" s="241">
        <f t="shared" si="4"/>
        <v>96</v>
      </c>
      <c r="B106" s="261" t="s">
        <v>256</v>
      </c>
      <c r="C106" s="251"/>
      <c r="D106" s="252"/>
      <c r="E106" s="263"/>
      <c r="F106" s="263"/>
      <c r="G106" s="263"/>
      <c r="H106" s="255"/>
      <c r="I106" s="256"/>
      <c r="J106" s="256"/>
      <c r="K106" s="256"/>
      <c r="L106" s="256"/>
      <c r="M106" s="256"/>
      <c r="N106" s="288"/>
      <c r="O106" s="288"/>
      <c r="P106" s="288"/>
      <c r="Q106" s="288"/>
      <c r="R106" s="288"/>
      <c r="S106" s="288"/>
      <c r="T106" s="230"/>
    </row>
    <row r="107" spans="1:20" ht="33" customHeight="1">
      <c r="A107" s="241">
        <f t="shared" si="4"/>
        <v>97</v>
      </c>
      <c r="B107" s="264" t="s">
        <v>74</v>
      </c>
      <c r="C107" s="257" t="s">
        <v>689</v>
      </c>
      <c r="D107" s="252">
        <v>1</v>
      </c>
      <c r="E107" s="263"/>
      <c r="F107" s="263"/>
      <c r="G107" s="263"/>
      <c r="H107" s="255" t="s">
        <v>473</v>
      </c>
      <c r="I107" s="256"/>
      <c r="J107" s="256"/>
      <c r="K107" s="256"/>
      <c r="L107" s="256"/>
      <c r="M107" s="256"/>
      <c r="N107" s="281">
        <v>309.51</v>
      </c>
      <c r="O107" s="281">
        <v>35.513</v>
      </c>
      <c r="P107" s="286">
        <v>116.884</v>
      </c>
      <c r="Q107" s="286">
        <v>1150</v>
      </c>
      <c r="R107" s="286">
        <v>1150</v>
      </c>
      <c r="S107" s="286"/>
      <c r="T107" s="230"/>
    </row>
    <row r="108" spans="1:20" ht="33" customHeight="1">
      <c r="A108" s="241">
        <f t="shared" si="4"/>
        <v>98</v>
      </c>
      <c r="B108" s="265" t="s">
        <v>75</v>
      </c>
      <c r="C108" s="257" t="s">
        <v>689</v>
      </c>
      <c r="D108" s="252">
        <v>1</v>
      </c>
      <c r="E108" s="263"/>
      <c r="F108" s="263"/>
      <c r="G108" s="263"/>
      <c r="H108" s="255" t="s">
        <v>473</v>
      </c>
      <c r="I108" s="256"/>
      <c r="J108" s="256"/>
      <c r="K108" s="256"/>
      <c r="L108" s="256"/>
      <c r="M108" s="256"/>
      <c r="N108" s="281"/>
      <c r="O108" s="281"/>
      <c r="P108" s="281"/>
      <c r="Q108" s="281"/>
      <c r="R108" s="281"/>
      <c r="S108" s="281"/>
      <c r="T108" s="230"/>
    </row>
    <row r="109" spans="1:20" ht="33" customHeight="1">
      <c r="A109" s="241">
        <f t="shared" si="4"/>
        <v>99</v>
      </c>
      <c r="B109" s="264" t="s">
        <v>428</v>
      </c>
      <c r="C109" s="257" t="s">
        <v>689</v>
      </c>
      <c r="D109" s="252">
        <v>1</v>
      </c>
      <c r="E109" s="263"/>
      <c r="F109" s="263"/>
      <c r="G109" s="263"/>
      <c r="H109" s="255" t="s">
        <v>473</v>
      </c>
      <c r="I109" s="256"/>
      <c r="J109" s="256"/>
      <c r="K109" s="256"/>
      <c r="L109" s="256"/>
      <c r="M109" s="256"/>
      <c r="N109" s="281">
        <v>121.74</v>
      </c>
      <c r="O109" s="281">
        <v>39.523</v>
      </c>
      <c r="P109" s="281">
        <v>65.346</v>
      </c>
      <c r="Q109" s="281">
        <v>862</v>
      </c>
      <c r="R109" s="281">
        <v>866.85</v>
      </c>
      <c r="S109" s="281">
        <v>7.584</v>
      </c>
      <c r="T109" s="230"/>
    </row>
    <row r="110" spans="1:20" ht="33" customHeight="1">
      <c r="A110" s="241">
        <f t="shared" si="4"/>
        <v>100</v>
      </c>
      <c r="B110" s="264" t="s">
        <v>429</v>
      </c>
      <c r="C110" s="257" t="s">
        <v>689</v>
      </c>
      <c r="D110" s="252"/>
      <c r="E110" s="263"/>
      <c r="F110" s="263"/>
      <c r="G110" s="263"/>
      <c r="H110" s="255"/>
      <c r="I110" s="256"/>
      <c r="J110" s="256"/>
      <c r="K110" s="256"/>
      <c r="L110" s="256"/>
      <c r="M110" s="256"/>
      <c r="N110" s="281">
        <v>14.18</v>
      </c>
      <c r="O110" s="281">
        <v>26.043</v>
      </c>
      <c r="P110" s="286">
        <v>27.265</v>
      </c>
      <c r="Q110" s="286">
        <v>33.481</v>
      </c>
      <c r="R110" s="286">
        <v>36.33</v>
      </c>
      <c r="S110" s="286">
        <v>43.547</v>
      </c>
      <c r="T110" s="230"/>
    </row>
    <row r="111" spans="1:20" ht="33.75" customHeight="1">
      <c r="A111" s="241">
        <f t="shared" si="4"/>
        <v>101</v>
      </c>
      <c r="B111" s="261" t="s">
        <v>77</v>
      </c>
      <c r="C111" s="257" t="s">
        <v>689</v>
      </c>
      <c r="D111" s="252">
        <v>1</v>
      </c>
      <c r="E111" s="263"/>
      <c r="F111" s="263"/>
      <c r="G111" s="263"/>
      <c r="H111" s="255" t="s">
        <v>473</v>
      </c>
      <c r="I111" s="256"/>
      <c r="J111" s="256"/>
      <c r="K111" s="256"/>
      <c r="L111" s="256"/>
      <c r="M111" s="256"/>
      <c r="N111" s="281">
        <v>3.67</v>
      </c>
      <c r="O111" s="281">
        <v>3.977</v>
      </c>
      <c r="P111" s="286">
        <v>1.97</v>
      </c>
      <c r="Q111" s="286">
        <v>2.21</v>
      </c>
      <c r="R111" s="286">
        <v>2.43</v>
      </c>
      <c r="S111" s="286">
        <v>2.61</v>
      </c>
      <c r="T111" s="230"/>
    </row>
    <row r="112" spans="1:20" ht="33" customHeight="1">
      <c r="A112" s="241">
        <f t="shared" si="4"/>
        <v>102</v>
      </c>
      <c r="B112" s="261" t="s">
        <v>78</v>
      </c>
      <c r="C112" s="257" t="s">
        <v>689</v>
      </c>
      <c r="D112" s="252">
        <v>1</v>
      </c>
      <c r="E112" s="254"/>
      <c r="F112" s="254"/>
      <c r="G112" s="254"/>
      <c r="H112" s="255" t="s">
        <v>473</v>
      </c>
      <c r="I112" s="256"/>
      <c r="J112" s="256"/>
      <c r="K112" s="256"/>
      <c r="L112" s="256"/>
      <c r="M112" s="256"/>
      <c r="N112" s="281">
        <v>0.42</v>
      </c>
      <c r="O112" s="281">
        <v>2.889</v>
      </c>
      <c r="P112" s="281"/>
      <c r="Q112" s="281"/>
      <c r="R112" s="281"/>
      <c r="S112" s="281"/>
      <c r="T112" s="230"/>
    </row>
    <row r="113" spans="1:20" ht="34.5" customHeight="1">
      <c r="A113" s="241">
        <f t="shared" si="4"/>
        <v>103</v>
      </c>
      <c r="B113" s="264" t="s">
        <v>79</v>
      </c>
      <c r="C113" s="257" t="s">
        <v>689</v>
      </c>
      <c r="D113" s="252">
        <v>1</v>
      </c>
      <c r="E113" s="254"/>
      <c r="F113" s="254"/>
      <c r="G113" s="254"/>
      <c r="H113" s="255" t="s">
        <v>473</v>
      </c>
      <c r="I113" s="256"/>
      <c r="J113" s="256"/>
      <c r="K113" s="256"/>
      <c r="L113" s="256"/>
      <c r="M113" s="256"/>
      <c r="N113" s="281"/>
      <c r="O113" s="281"/>
      <c r="P113" s="286"/>
      <c r="Q113" s="286"/>
      <c r="R113" s="286"/>
      <c r="S113" s="286"/>
      <c r="T113" s="230"/>
    </row>
    <row r="114" spans="1:20" ht="57.75" customHeight="1">
      <c r="A114" s="241">
        <f t="shared" si="4"/>
        <v>104</v>
      </c>
      <c r="B114" s="248" t="s">
        <v>80</v>
      </c>
      <c r="C114" s="251" t="s">
        <v>689</v>
      </c>
      <c r="D114" s="252">
        <v>1</v>
      </c>
      <c r="E114" s="253"/>
      <c r="F114" s="253"/>
      <c r="G114" s="253"/>
      <c r="H114" s="255" t="s">
        <v>473</v>
      </c>
      <c r="I114" s="256"/>
      <c r="J114" s="256"/>
      <c r="K114" s="256"/>
      <c r="L114" s="256"/>
      <c r="M114" s="256"/>
      <c r="N114" s="279">
        <f aca="true" t="shared" si="8" ref="N114:S114">SUM(N116+N117)</f>
        <v>0</v>
      </c>
      <c r="O114" s="279">
        <f t="shared" si="8"/>
        <v>0</v>
      </c>
      <c r="P114" s="279">
        <f t="shared" si="8"/>
        <v>0</v>
      </c>
      <c r="Q114" s="279">
        <f t="shared" si="8"/>
        <v>0</v>
      </c>
      <c r="R114" s="279">
        <f t="shared" si="8"/>
        <v>0</v>
      </c>
      <c r="S114" s="279">
        <f t="shared" si="8"/>
        <v>0</v>
      </c>
      <c r="T114" s="230"/>
    </row>
    <row r="115" spans="1:20" ht="15.75">
      <c r="A115" s="241">
        <f t="shared" si="4"/>
        <v>105</v>
      </c>
      <c r="B115" s="250" t="s">
        <v>81</v>
      </c>
      <c r="C115" s="251"/>
      <c r="D115" s="252"/>
      <c r="E115" s="253"/>
      <c r="F115" s="253"/>
      <c r="G115" s="253"/>
      <c r="H115" s="255"/>
      <c r="I115" s="256"/>
      <c r="J115" s="256"/>
      <c r="K115" s="256"/>
      <c r="L115" s="256"/>
      <c r="M115" s="256"/>
      <c r="N115" s="279"/>
      <c r="O115" s="279"/>
      <c r="P115" s="279"/>
      <c r="Q115" s="279"/>
      <c r="R115" s="279"/>
      <c r="S115" s="279"/>
      <c r="T115" s="230"/>
    </row>
    <row r="116" spans="1:20" ht="36" customHeight="1">
      <c r="A116" s="241">
        <f t="shared" si="4"/>
        <v>106</v>
      </c>
      <c r="B116" s="260" t="s">
        <v>82</v>
      </c>
      <c r="C116" s="251" t="s">
        <v>689</v>
      </c>
      <c r="D116" s="252">
        <v>1</v>
      </c>
      <c r="E116" s="253"/>
      <c r="F116" s="253"/>
      <c r="G116" s="253"/>
      <c r="H116" s="255" t="s">
        <v>473</v>
      </c>
      <c r="I116" s="256"/>
      <c r="J116" s="256"/>
      <c r="K116" s="256"/>
      <c r="L116" s="256"/>
      <c r="M116" s="256"/>
      <c r="N116" s="281"/>
      <c r="O116" s="281"/>
      <c r="P116" s="281"/>
      <c r="Q116" s="281"/>
      <c r="R116" s="281"/>
      <c r="S116" s="281"/>
      <c r="T116" s="230"/>
    </row>
    <row r="117" spans="1:20" ht="37.5" customHeight="1">
      <c r="A117" s="241">
        <f t="shared" si="4"/>
        <v>107</v>
      </c>
      <c r="B117" s="260" t="s">
        <v>83</v>
      </c>
      <c r="C117" s="251" t="s">
        <v>689</v>
      </c>
      <c r="D117" s="252">
        <v>1</v>
      </c>
      <c r="E117" s="253"/>
      <c r="F117" s="253"/>
      <c r="G117" s="253"/>
      <c r="H117" s="255" t="s">
        <v>473</v>
      </c>
      <c r="I117" s="256"/>
      <c r="J117" s="256"/>
      <c r="K117" s="256"/>
      <c r="L117" s="256"/>
      <c r="M117" s="256"/>
      <c r="N117" s="281"/>
      <c r="O117" s="281"/>
      <c r="P117" s="281"/>
      <c r="Q117" s="281"/>
      <c r="R117" s="281"/>
      <c r="S117" s="281"/>
      <c r="T117" s="230"/>
    </row>
    <row r="118" spans="1:20" ht="20.25" customHeight="1">
      <c r="A118" s="241">
        <f t="shared" si="4"/>
        <v>108</v>
      </c>
      <c r="B118" s="248" t="s">
        <v>672</v>
      </c>
      <c r="C118" s="251" t="s">
        <v>84</v>
      </c>
      <c r="D118" s="252">
        <v>1</v>
      </c>
      <c r="E118" s="262"/>
      <c r="F118" s="262"/>
      <c r="G118" s="262"/>
      <c r="H118" s="255" t="s">
        <v>473</v>
      </c>
      <c r="I118" s="256"/>
      <c r="J118" s="256"/>
      <c r="K118" s="256"/>
      <c r="L118" s="256"/>
      <c r="M118" s="256"/>
      <c r="N118" s="279">
        <f aca="true" t="shared" si="9" ref="N118:S118">N120+N122+N124</f>
        <v>0</v>
      </c>
      <c r="O118" s="279">
        <f t="shared" si="9"/>
        <v>0</v>
      </c>
      <c r="P118" s="279">
        <f t="shared" si="9"/>
        <v>0</v>
      </c>
      <c r="Q118" s="279">
        <f t="shared" si="9"/>
        <v>0</v>
      </c>
      <c r="R118" s="279">
        <f t="shared" si="9"/>
        <v>0</v>
      </c>
      <c r="S118" s="279">
        <f t="shared" si="9"/>
        <v>0</v>
      </c>
      <c r="T118" s="230"/>
    </row>
    <row r="119" spans="1:20" ht="21" customHeight="1">
      <c r="A119" s="241">
        <f t="shared" si="4"/>
        <v>109</v>
      </c>
      <c r="B119" s="266"/>
      <c r="C119" s="251" t="s">
        <v>677</v>
      </c>
      <c r="D119" s="252">
        <v>1</v>
      </c>
      <c r="E119" s="263"/>
      <c r="F119" s="263"/>
      <c r="G119" s="263"/>
      <c r="H119" s="267" t="s">
        <v>472</v>
      </c>
      <c r="I119" s="256"/>
      <c r="J119" s="256"/>
      <c r="K119" s="256"/>
      <c r="L119" s="256"/>
      <c r="M119" s="256"/>
      <c r="N119" s="281"/>
      <c r="O119" s="281"/>
      <c r="P119" s="288" t="e">
        <f>P118/O118*100</f>
        <v>#DIV/0!</v>
      </c>
      <c r="Q119" s="288" t="e">
        <f>Q118/P118*100</f>
        <v>#DIV/0!</v>
      </c>
      <c r="R119" s="288" t="e">
        <f>R118/Q118*100</f>
        <v>#DIV/0!</v>
      </c>
      <c r="S119" s="288" t="e">
        <f>S118/R118*100</f>
        <v>#DIV/0!</v>
      </c>
      <c r="T119" s="230"/>
    </row>
    <row r="120" spans="1:20" ht="22.5" customHeight="1">
      <c r="A120" s="241">
        <f t="shared" si="4"/>
        <v>110</v>
      </c>
      <c r="B120" s="260" t="s">
        <v>85</v>
      </c>
      <c r="C120" s="251" t="s">
        <v>84</v>
      </c>
      <c r="D120" s="252">
        <v>1</v>
      </c>
      <c r="E120" s="263"/>
      <c r="F120" s="263"/>
      <c r="G120" s="263"/>
      <c r="H120" s="267" t="s">
        <v>473</v>
      </c>
      <c r="I120" s="256"/>
      <c r="J120" s="256"/>
      <c r="K120" s="256"/>
      <c r="L120" s="256"/>
      <c r="M120" s="256"/>
      <c r="N120" s="281"/>
      <c r="O120" s="281"/>
      <c r="P120" s="286"/>
      <c r="Q120" s="286"/>
      <c r="R120" s="286"/>
      <c r="S120" s="286"/>
      <c r="T120" s="230"/>
    </row>
    <row r="121" spans="1:20" ht="20.25" customHeight="1">
      <c r="A121" s="241">
        <f t="shared" si="4"/>
        <v>111</v>
      </c>
      <c r="B121" s="260"/>
      <c r="C121" s="251" t="s">
        <v>677</v>
      </c>
      <c r="D121" s="252">
        <v>1</v>
      </c>
      <c r="E121" s="263"/>
      <c r="F121" s="263"/>
      <c r="G121" s="263"/>
      <c r="H121" s="267" t="s">
        <v>472</v>
      </c>
      <c r="I121" s="256"/>
      <c r="J121" s="256"/>
      <c r="K121" s="256"/>
      <c r="L121" s="256"/>
      <c r="M121" s="256"/>
      <c r="N121" s="281"/>
      <c r="O121" s="281"/>
      <c r="P121" s="288" t="e">
        <f>P120/O120*100</f>
        <v>#DIV/0!</v>
      </c>
      <c r="Q121" s="288" t="e">
        <f>Q120/P120*100</f>
        <v>#DIV/0!</v>
      </c>
      <c r="R121" s="288" t="e">
        <f>R120/Q120*100</f>
        <v>#DIV/0!</v>
      </c>
      <c r="S121" s="288" t="e">
        <f>S120/R120*100</f>
        <v>#DIV/0!</v>
      </c>
      <c r="T121" s="230"/>
    </row>
    <row r="122" spans="1:20" ht="19.5" customHeight="1">
      <c r="A122" s="241">
        <f t="shared" si="4"/>
        <v>112</v>
      </c>
      <c r="B122" s="260" t="s">
        <v>86</v>
      </c>
      <c r="C122" s="251" t="s">
        <v>84</v>
      </c>
      <c r="D122" s="252">
        <v>1</v>
      </c>
      <c r="E122" s="263"/>
      <c r="F122" s="263"/>
      <c r="G122" s="263"/>
      <c r="H122" s="267" t="s">
        <v>473</v>
      </c>
      <c r="I122" s="256"/>
      <c r="J122" s="256"/>
      <c r="K122" s="256"/>
      <c r="L122" s="256"/>
      <c r="M122" s="256"/>
      <c r="N122" s="281"/>
      <c r="O122" s="281"/>
      <c r="P122" s="286"/>
      <c r="Q122" s="286"/>
      <c r="R122" s="286"/>
      <c r="S122" s="286"/>
      <c r="T122" s="230"/>
    </row>
    <row r="123" spans="1:20" ht="23.25" customHeight="1">
      <c r="A123" s="241">
        <f t="shared" si="4"/>
        <v>113</v>
      </c>
      <c r="B123" s="260"/>
      <c r="C123" s="251" t="s">
        <v>677</v>
      </c>
      <c r="D123" s="252">
        <v>1</v>
      </c>
      <c r="E123" s="263"/>
      <c r="F123" s="263"/>
      <c r="G123" s="263"/>
      <c r="H123" s="267" t="s">
        <v>472</v>
      </c>
      <c r="I123" s="256"/>
      <c r="J123" s="256"/>
      <c r="K123" s="256"/>
      <c r="L123" s="256"/>
      <c r="M123" s="256"/>
      <c r="N123" s="281"/>
      <c r="O123" s="281"/>
      <c r="P123" s="288" t="e">
        <f>P122/O122*100</f>
        <v>#DIV/0!</v>
      </c>
      <c r="Q123" s="288" t="e">
        <f>Q122/P122*100</f>
        <v>#DIV/0!</v>
      </c>
      <c r="R123" s="288" t="e">
        <f>R122/Q122*100</f>
        <v>#DIV/0!</v>
      </c>
      <c r="S123" s="288" t="e">
        <f>S122/R122*100</f>
        <v>#DIV/0!</v>
      </c>
      <c r="T123" s="230"/>
    </row>
    <row r="124" spans="1:20" ht="43.5" customHeight="1">
      <c r="A124" s="241">
        <f t="shared" si="4"/>
        <v>114</v>
      </c>
      <c r="B124" s="260" t="s">
        <v>87</v>
      </c>
      <c r="C124" s="251" t="s">
        <v>84</v>
      </c>
      <c r="D124" s="252">
        <v>1</v>
      </c>
      <c r="E124" s="254"/>
      <c r="F124" s="254"/>
      <c r="G124" s="254"/>
      <c r="H124" s="268" t="s">
        <v>473</v>
      </c>
      <c r="I124" s="256"/>
      <c r="J124" s="256"/>
      <c r="K124" s="256"/>
      <c r="L124" s="256"/>
      <c r="M124" s="256"/>
      <c r="N124" s="281"/>
      <c r="O124" s="281"/>
      <c r="P124" s="286"/>
      <c r="Q124" s="286"/>
      <c r="R124" s="286"/>
      <c r="S124" s="286"/>
      <c r="T124" s="230"/>
    </row>
    <row r="125" spans="1:20" ht="21" customHeight="1">
      <c r="A125" s="241">
        <f t="shared" si="4"/>
        <v>115</v>
      </c>
      <c r="B125" s="266"/>
      <c r="C125" s="251" t="s">
        <v>677</v>
      </c>
      <c r="D125" s="252">
        <v>1</v>
      </c>
      <c r="E125" s="253"/>
      <c r="F125" s="253"/>
      <c r="G125" s="253"/>
      <c r="H125" s="255" t="s">
        <v>472</v>
      </c>
      <c r="I125" s="256"/>
      <c r="J125" s="256"/>
      <c r="K125" s="256"/>
      <c r="L125" s="256"/>
      <c r="M125" s="256"/>
      <c r="N125" s="281"/>
      <c r="O125" s="281"/>
      <c r="P125" s="288" t="e">
        <f>P124/O124*100</f>
        <v>#DIV/0!</v>
      </c>
      <c r="Q125" s="288" t="e">
        <f>Q124/P124*100</f>
        <v>#DIV/0!</v>
      </c>
      <c r="R125" s="288" t="e">
        <f>R124/Q124*100</f>
        <v>#DIV/0!</v>
      </c>
      <c r="S125" s="288" t="e">
        <f>S124/R124*100</f>
        <v>#DIV/0!</v>
      </c>
      <c r="T125" s="230"/>
    </row>
    <row r="126" spans="1:20" ht="15.75">
      <c r="A126" s="241">
        <f t="shared" si="4"/>
        <v>116</v>
      </c>
      <c r="B126" s="266"/>
      <c r="C126" s="251"/>
      <c r="D126" s="252"/>
      <c r="E126" s="253"/>
      <c r="F126" s="253"/>
      <c r="G126" s="253"/>
      <c r="H126" s="255"/>
      <c r="I126" s="256"/>
      <c r="J126" s="256"/>
      <c r="K126" s="256"/>
      <c r="L126" s="256"/>
      <c r="M126" s="256"/>
      <c r="N126" s="269"/>
      <c r="O126" s="288"/>
      <c r="P126" s="270"/>
      <c r="Q126" s="270"/>
      <c r="R126" s="270"/>
      <c r="S126" s="270"/>
      <c r="T126" s="230"/>
    </row>
    <row r="127" spans="1:20" ht="45" customHeight="1">
      <c r="A127" s="241">
        <f t="shared" si="4"/>
        <v>117</v>
      </c>
      <c r="B127" s="248" t="s">
        <v>89</v>
      </c>
      <c r="C127" s="251" t="s">
        <v>689</v>
      </c>
      <c r="D127" s="252">
        <v>1</v>
      </c>
      <c r="E127" s="262"/>
      <c r="F127" s="262"/>
      <c r="G127" s="262"/>
      <c r="H127" s="255" t="s">
        <v>473</v>
      </c>
      <c r="I127" s="256"/>
      <c r="J127" s="256"/>
      <c r="K127" s="256"/>
      <c r="L127" s="256"/>
      <c r="M127" s="256"/>
      <c r="N127" s="281">
        <v>374.57</v>
      </c>
      <c r="O127" s="281">
        <v>362.8</v>
      </c>
      <c r="P127" s="286">
        <v>372.23</v>
      </c>
      <c r="Q127" s="286">
        <v>378.19</v>
      </c>
      <c r="R127" s="286">
        <v>383.48</v>
      </c>
      <c r="S127" s="286">
        <v>393.84</v>
      </c>
      <c r="T127" s="230"/>
    </row>
    <row r="128" spans="1:20" ht="47.25" customHeight="1">
      <c r="A128" s="241">
        <f t="shared" si="4"/>
        <v>118</v>
      </c>
      <c r="B128" s="248" t="s">
        <v>21</v>
      </c>
      <c r="C128" s="251" t="s">
        <v>689</v>
      </c>
      <c r="D128" s="252">
        <v>1</v>
      </c>
      <c r="E128" s="263"/>
      <c r="F128" s="263"/>
      <c r="G128" s="263"/>
      <c r="H128" s="255" t="s">
        <v>473</v>
      </c>
      <c r="I128" s="256"/>
      <c r="J128" s="256"/>
      <c r="K128" s="256"/>
      <c r="L128" s="256"/>
      <c r="M128" s="256"/>
      <c r="N128" s="281">
        <v>54.164</v>
      </c>
      <c r="O128" s="281">
        <v>58.3</v>
      </c>
      <c r="P128" s="286">
        <v>59.2</v>
      </c>
      <c r="Q128" s="286">
        <v>57.4</v>
      </c>
      <c r="R128" s="286">
        <v>57.8</v>
      </c>
      <c r="S128" s="286">
        <v>60.2</v>
      </c>
      <c r="T128" s="230"/>
    </row>
    <row r="129" spans="1:20" ht="50.25" customHeight="1">
      <c r="A129" s="241">
        <f t="shared" si="4"/>
        <v>119</v>
      </c>
      <c r="B129" s="248" t="s">
        <v>91</v>
      </c>
      <c r="C129" s="251" t="s">
        <v>689</v>
      </c>
      <c r="D129" s="252">
        <v>1</v>
      </c>
      <c r="E129" s="254"/>
      <c r="F129" s="254"/>
      <c r="G129" s="254"/>
      <c r="H129" s="255" t="s">
        <v>473</v>
      </c>
      <c r="I129" s="256"/>
      <c r="J129" s="256"/>
      <c r="K129" s="256"/>
      <c r="L129" s="256"/>
      <c r="M129" s="256"/>
      <c r="N129" s="281">
        <v>4721</v>
      </c>
      <c r="O129" s="281">
        <v>4666.7</v>
      </c>
      <c r="P129" s="286">
        <v>4772.18</v>
      </c>
      <c r="Q129" s="286">
        <v>4847.77</v>
      </c>
      <c r="R129" s="286">
        <v>4865.7</v>
      </c>
      <c r="S129" s="286">
        <v>4877.17</v>
      </c>
      <c r="T129" s="230"/>
    </row>
    <row r="130" spans="1:19" ht="19.5" customHeight="1">
      <c r="A130" s="241">
        <f t="shared" si="4"/>
        <v>120</v>
      </c>
      <c r="B130" s="348" t="s">
        <v>433</v>
      </c>
      <c r="C130" s="349"/>
      <c r="D130" s="349"/>
      <c r="E130" s="349"/>
      <c r="F130" s="349"/>
      <c r="G130" s="349"/>
      <c r="H130" s="349"/>
      <c r="I130" s="349"/>
      <c r="J130" s="349"/>
      <c r="K130" s="349"/>
      <c r="L130" s="349"/>
      <c r="M130" s="349"/>
      <c r="N130" s="349"/>
      <c r="O130" s="349"/>
      <c r="P130" s="349"/>
      <c r="Q130" s="349"/>
      <c r="R130" s="349"/>
      <c r="S130" s="350"/>
    </row>
    <row r="131" spans="1:19" ht="39" customHeight="1">
      <c r="A131" s="241">
        <f t="shared" si="4"/>
        <v>121</v>
      </c>
      <c r="B131" s="248" t="s">
        <v>430</v>
      </c>
      <c r="C131" s="251" t="s">
        <v>689</v>
      </c>
      <c r="D131" s="271"/>
      <c r="E131" s="271"/>
      <c r="F131" s="271"/>
      <c r="G131" s="271"/>
      <c r="H131" s="271"/>
      <c r="I131" s="271"/>
      <c r="J131" s="271"/>
      <c r="K131" s="271"/>
      <c r="L131" s="271"/>
      <c r="M131" s="271"/>
      <c r="N131" s="272">
        <v>426.694</v>
      </c>
      <c r="O131" s="272">
        <v>461.028</v>
      </c>
      <c r="P131" s="272">
        <v>513.538</v>
      </c>
      <c r="Q131" s="272">
        <v>585.735</v>
      </c>
      <c r="R131" s="272">
        <v>694.92</v>
      </c>
      <c r="S131" s="272">
        <v>825.97</v>
      </c>
    </row>
    <row r="132" spans="1:19" ht="33" customHeight="1">
      <c r="A132" s="241">
        <f t="shared" si="4"/>
        <v>122</v>
      </c>
      <c r="B132" s="260"/>
      <c r="C132" s="251" t="s">
        <v>690</v>
      </c>
      <c r="D132" s="271"/>
      <c r="E132" s="271"/>
      <c r="F132" s="271"/>
      <c r="G132" s="271"/>
      <c r="H132" s="271"/>
      <c r="I132" s="271"/>
      <c r="J132" s="271"/>
      <c r="K132" s="271"/>
      <c r="L132" s="271"/>
      <c r="M132" s="271"/>
      <c r="N132" s="281"/>
      <c r="O132" s="272">
        <v>103.5</v>
      </c>
      <c r="P132" s="279">
        <f>P131/O131/P133*10000</f>
        <v>104.19996608547152</v>
      </c>
      <c r="Q132" s="279">
        <f>Q131/P131/Q133*10000</f>
        <v>107.39994859632566</v>
      </c>
      <c r="R132" s="279">
        <f>R131/Q131/R133*10000</f>
        <v>111.39970161481236</v>
      </c>
      <c r="S132" s="279">
        <f>S131/R131/S133*10000</f>
        <v>111.49933006177558</v>
      </c>
    </row>
    <row r="133" spans="1:19" ht="33.75" customHeight="1">
      <c r="A133" s="241">
        <f t="shared" si="4"/>
        <v>123</v>
      </c>
      <c r="B133" s="260" t="s">
        <v>431</v>
      </c>
      <c r="C133" s="251" t="s">
        <v>677</v>
      </c>
      <c r="D133" s="271"/>
      <c r="E133" s="271"/>
      <c r="F133" s="271"/>
      <c r="G133" s="271"/>
      <c r="H133" s="271"/>
      <c r="I133" s="271"/>
      <c r="J133" s="271"/>
      <c r="K133" s="271"/>
      <c r="L133" s="271"/>
      <c r="M133" s="271"/>
      <c r="N133" s="279">
        <v>105.6</v>
      </c>
      <c r="O133" s="279">
        <v>104.4</v>
      </c>
      <c r="P133" s="279">
        <v>106.9</v>
      </c>
      <c r="Q133" s="279">
        <v>106.2</v>
      </c>
      <c r="R133" s="279">
        <v>106.5</v>
      </c>
      <c r="S133" s="279">
        <v>106.6</v>
      </c>
    </row>
    <row r="134" spans="1:20" ht="42" customHeight="1">
      <c r="A134" s="241">
        <f t="shared" si="4"/>
        <v>124</v>
      </c>
      <c r="B134" s="248" t="s">
        <v>370</v>
      </c>
      <c r="C134" s="251" t="s">
        <v>160</v>
      </c>
      <c r="D134" s="252">
        <v>1</v>
      </c>
      <c r="E134" s="262"/>
      <c r="F134" s="262"/>
      <c r="G134" s="262"/>
      <c r="H134" s="255" t="s">
        <v>473</v>
      </c>
      <c r="I134" s="256"/>
      <c r="J134" s="256"/>
      <c r="K134" s="256"/>
      <c r="L134" s="256"/>
      <c r="M134" s="256"/>
      <c r="N134" s="280">
        <v>25.935</v>
      </c>
      <c r="O134" s="281">
        <v>26.01</v>
      </c>
      <c r="P134" s="280">
        <v>28.4</v>
      </c>
      <c r="Q134" s="280">
        <v>31.5</v>
      </c>
      <c r="R134" s="280">
        <v>35.4</v>
      </c>
      <c r="S134" s="280">
        <v>40.3</v>
      </c>
      <c r="T134" s="230"/>
    </row>
    <row r="135" spans="1:20" ht="19.5" customHeight="1">
      <c r="A135" s="241">
        <f t="shared" si="4"/>
        <v>125</v>
      </c>
      <c r="B135" s="250" t="s">
        <v>161</v>
      </c>
      <c r="C135" s="251"/>
      <c r="D135" s="252"/>
      <c r="E135" s="263"/>
      <c r="F135" s="263"/>
      <c r="G135" s="263"/>
      <c r="H135" s="255"/>
      <c r="I135" s="256"/>
      <c r="J135" s="256"/>
      <c r="K135" s="256"/>
      <c r="L135" s="256"/>
      <c r="M135" s="256"/>
      <c r="N135" s="280"/>
      <c r="O135" s="281"/>
      <c r="P135" s="280"/>
      <c r="Q135" s="272"/>
      <c r="R135" s="272"/>
      <c r="S135" s="272"/>
      <c r="T135" s="230"/>
    </row>
    <row r="136" spans="1:20" ht="27.75" customHeight="1">
      <c r="A136" s="241">
        <f t="shared" si="4"/>
        <v>126</v>
      </c>
      <c r="B136" s="260" t="s">
        <v>98</v>
      </c>
      <c r="C136" s="251" t="s">
        <v>160</v>
      </c>
      <c r="D136" s="252">
        <v>1</v>
      </c>
      <c r="E136" s="263"/>
      <c r="F136" s="263"/>
      <c r="G136" s="263"/>
      <c r="H136" s="255" t="s">
        <v>473</v>
      </c>
      <c r="I136" s="256"/>
      <c r="J136" s="256"/>
      <c r="K136" s="256"/>
      <c r="L136" s="256"/>
      <c r="M136" s="256"/>
      <c r="N136" s="280"/>
      <c r="O136" s="281"/>
      <c r="P136" s="280"/>
      <c r="Q136" s="272"/>
      <c r="R136" s="272"/>
      <c r="S136" s="272"/>
      <c r="T136" s="230"/>
    </row>
    <row r="137" spans="1:19" ht="39.75" customHeight="1">
      <c r="A137" s="241">
        <f t="shared" si="4"/>
        <v>127</v>
      </c>
      <c r="B137" s="260" t="s">
        <v>162</v>
      </c>
      <c r="C137" s="251" t="s">
        <v>160</v>
      </c>
      <c r="D137" s="252">
        <v>1</v>
      </c>
      <c r="E137" s="263"/>
      <c r="F137" s="263"/>
      <c r="G137" s="263"/>
      <c r="H137" s="255" t="s">
        <v>473</v>
      </c>
      <c r="I137" s="256"/>
      <c r="J137" s="256"/>
      <c r="K137" s="256"/>
      <c r="L137" s="256"/>
      <c r="M137" s="256"/>
      <c r="N137" s="280"/>
      <c r="O137" s="281"/>
      <c r="P137" s="280"/>
      <c r="Q137" s="280"/>
      <c r="R137" s="280"/>
      <c r="S137" s="280"/>
    </row>
    <row r="138" spans="1:19" ht="53.25" customHeight="1">
      <c r="A138" s="241">
        <f t="shared" si="4"/>
        <v>128</v>
      </c>
      <c r="B138" s="260" t="s">
        <v>163</v>
      </c>
      <c r="C138" s="251" t="s">
        <v>160</v>
      </c>
      <c r="D138" s="252">
        <v>1</v>
      </c>
      <c r="E138" s="254"/>
      <c r="F138" s="254"/>
      <c r="G138" s="254"/>
      <c r="H138" s="255" t="s">
        <v>473</v>
      </c>
      <c r="I138" s="256"/>
      <c r="J138" s="256"/>
      <c r="K138" s="256"/>
      <c r="L138" s="256"/>
      <c r="M138" s="256"/>
      <c r="N138" s="280">
        <v>25.935</v>
      </c>
      <c r="O138" s="281">
        <v>26.01</v>
      </c>
      <c r="P138" s="280">
        <v>28.4</v>
      </c>
      <c r="Q138" s="281">
        <v>31.5</v>
      </c>
      <c r="R138" s="281">
        <v>35.4</v>
      </c>
      <c r="S138" s="281">
        <v>40.3</v>
      </c>
    </row>
    <row r="139" spans="1:19" ht="18" customHeight="1">
      <c r="A139" s="273"/>
      <c r="B139" s="273"/>
      <c r="C139" s="273"/>
      <c r="D139" s="274"/>
      <c r="E139" s="275"/>
      <c r="F139" s="276"/>
      <c r="G139" s="274"/>
      <c r="H139" s="277"/>
      <c r="I139" s="278"/>
      <c r="J139" s="278"/>
      <c r="K139" s="278"/>
      <c r="L139" s="278"/>
      <c r="M139" s="278"/>
      <c r="N139" s="278"/>
      <c r="O139" s="278"/>
      <c r="P139" s="278"/>
      <c r="Q139" s="278"/>
      <c r="R139" s="278"/>
      <c r="S139" s="278"/>
    </row>
    <row r="140" spans="1:20" s="341" customFormat="1" ht="18.75">
      <c r="A140" s="334"/>
      <c r="B140" s="334" t="s">
        <v>887</v>
      </c>
      <c r="C140" s="334"/>
      <c r="D140" s="335"/>
      <c r="E140" s="336"/>
      <c r="F140" s="337"/>
      <c r="G140" s="335"/>
      <c r="H140" s="338"/>
      <c r="I140" s="339"/>
      <c r="J140" s="339"/>
      <c r="K140" s="339"/>
      <c r="L140" s="339"/>
      <c r="M140" s="339"/>
      <c r="N140" s="339"/>
      <c r="O140" s="339"/>
      <c r="P140" s="339"/>
      <c r="Q140" s="339"/>
      <c r="R140" s="339"/>
      <c r="S140" s="339"/>
      <c r="T140" s="340"/>
    </row>
    <row r="141" spans="1:20" s="341" customFormat="1" ht="18.75">
      <c r="A141" s="334"/>
      <c r="B141" s="334" t="s">
        <v>888</v>
      </c>
      <c r="C141" s="334"/>
      <c r="D141" s="335"/>
      <c r="E141" s="336"/>
      <c r="F141" s="337"/>
      <c r="G141" s="335"/>
      <c r="H141" s="338"/>
      <c r="I141" s="339"/>
      <c r="J141" s="339"/>
      <c r="K141" s="339"/>
      <c r="L141" s="339"/>
      <c r="M141" s="339"/>
      <c r="N141" s="339"/>
      <c r="O141" s="339"/>
      <c r="P141" s="339" t="s">
        <v>889</v>
      </c>
      <c r="Q141" s="339"/>
      <c r="R141" s="339"/>
      <c r="S141" s="339"/>
      <c r="T141" s="340"/>
    </row>
    <row r="142" spans="1:19" ht="15.75">
      <c r="A142" s="273"/>
      <c r="B142" s="273"/>
      <c r="C142" s="273"/>
      <c r="D142" s="274"/>
      <c r="E142" s="275"/>
      <c r="F142" s="276"/>
      <c r="G142" s="274"/>
      <c r="H142" s="277"/>
      <c r="I142" s="278"/>
      <c r="J142" s="278"/>
      <c r="K142" s="278"/>
      <c r="L142" s="278"/>
      <c r="M142" s="278"/>
      <c r="N142" s="278"/>
      <c r="O142" s="278"/>
      <c r="P142" s="278"/>
      <c r="Q142" s="278"/>
      <c r="R142" s="278"/>
      <c r="S142" s="278"/>
    </row>
    <row r="143" spans="1:19" ht="15.75">
      <c r="A143" s="273"/>
      <c r="B143" s="273"/>
      <c r="C143" s="273"/>
      <c r="D143" s="274"/>
      <c r="E143" s="275"/>
      <c r="F143" s="276"/>
      <c r="G143" s="274"/>
      <c r="H143" s="277"/>
      <c r="I143" s="278"/>
      <c r="J143" s="278"/>
      <c r="K143" s="278"/>
      <c r="L143" s="278"/>
      <c r="M143" s="278"/>
      <c r="N143" s="278"/>
      <c r="O143" s="278"/>
      <c r="P143" s="278"/>
      <c r="Q143" s="278"/>
      <c r="R143" s="278"/>
      <c r="S143" s="278"/>
    </row>
    <row r="144" spans="1:19" ht="15.75">
      <c r="A144" s="273"/>
      <c r="B144" s="273"/>
      <c r="C144" s="273"/>
      <c r="D144" s="274"/>
      <c r="E144" s="275"/>
      <c r="F144" s="276"/>
      <c r="G144" s="274"/>
      <c r="H144" s="277"/>
      <c r="I144" s="278"/>
      <c r="J144" s="278"/>
      <c r="K144" s="278"/>
      <c r="L144" s="278"/>
      <c r="M144" s="278"/>
      <c r="N144" s="278"/>
      <c r="O144" s="278"/>
      <c r="P144" s="278"/>
      <c r="Q144" s="278"/>
      <c r="R144" s="278"/>
      <c r="S144" s="278"/>
    </row>
    <row r="145" spans="1:19" ht="22.5" customHeight="1">
      <c r="A145" s="273"/>
      <c r="B145" s="308" t="s">
        <v>434</v>
      </c>
      <c r="C145" s="308"/>
      <c r="D145" s="309"/>
      <c r="E145" s="310"/>
      <c r="F145" s="311"/>
      <c r="G145" s="309"/>
      <c r="H145" s="312"/>
      <c r="I145" s="308"/>
      <c r="J145" s="308"/>
      <c r="K145" s="308"/>
      <c r="L145" s="308"/>
      <c r="M145" s="308"/>
      <c r="N145" s="308"/>
      <c r="O145" s="308"/>
      <c r="P145" s="308"/>
      <c r="Q145" s="308"/>
      <c r="R145" s="308"/>
      <c r="S145" s="308"/>
    </row>
    <row r="146" spans="1:19" ht="30.75" customHeight="1">
      <c r="A146" s="273"/>
      <c r="B146" s="308" t="s">
        <v>751</v>
      </c>
      <c r="C146" s="308"/>
      <c r="D146" s="309"/>
      <c r="E146" s="310"/>
      <c r="F146" s="311"/>
      <c r="G146" s="309"/>
      <c r="H146" s="312"/>
      <c r="I146" s="308"/>
      <c r="J146" s="308"/>
      <c r="K146" s="308"/>
      <c r="L146" s="308"/>
      <c r="M146" s="308"/>
      <c r="N146" s="313">
        <f aca="true" t="shared" si="10" ref="N146:S146">SUM(N25-N95)</f>
        <v>0</v>
      </c>
      <c r="O146" s="332">
        <f t="shared" si="10"/>
        <v>0</v>
      </c>
      <c r="P146" s="313">
        <f t="shared" si="10"/>
        <v>-5.684341886080802E-14</v>
      </c>
      <c r="Q146" s="313">
        <f t="shared" si="10"/>
        <v>0</v>
      </c>
      <c r="R146" s="313">
        <f t="shared" si="10"/>
        <v>4.547473508864641E-13</v>
      </c>
      <c r="S146" s="313">
        <f t="shared" si="10"/>
        <v>0</v>
      </c>
    </row>
    <row r="147" spans="1:19" ht="15.75">
      <c r="A147" s="273"/>
      <c r="B147" s="308"/>
      <c r="C147" s="308"/>
      <c r="D147" s="309"/>
      <c r="E147" s="310"/>
      <c r="F147" s="311"/>
      <c r="G147" s="309"/>
      <c r="H147" s="312"/>
      <c r="I147" s="308"/>
      <c r="J147" s="308"/>
      <c r="K147" s="308"/>
      <c r="L147" s="308"/>
      <c r="M147" s="308"/>
      <c r="N147" s="308"/>
      <c r="O147" s="308"/>
      <c r="P147" s="308"/>
      <c r="Q147" s="308"/>
      <c r="R147" s="308"/>
      <c r="S147" s="308"/>
    </row>
    <row r="148" spans="1:19" ht="15.75">
      <c r="A148" s="273"/>
      <c r="B148" s="308" t="s">
        <v>44</v>
      </c>
      <c r="C148" s="308"/>
      <c r="D148" s="309"/>
      <c r="E148" s="310"/>
      <c r="F148" s="311"/>
      <c r="G148" s="309"/>
      <c r="H148" s="312"/>
      <c r="I148" s="308"/>
      <c r="J148" s="308"/>
      <c r="K148" s="308"/>
      <c r="L148" s="308"/>
      <c r="M148" s="308"/>
      <c r="N148" s="314">
        <f aca="true" t="shared" si="11" ref="N148:S148">N95-N96-N100</f>
        <v>0</v>
      </c>
      <c r="O148" s="314">
        <f t="shared" si="11"/>
        <v>0</v>
      </c>
      <c r="P148" s="314">
        <f t="shared" si="11"/>
        <v>0</v>
      </c>
      <c r="Q148" s="314">
        <f t="shared" si="11"/>
        <v>0</v>
      </c>
      <c r="R148" s="314">
        <f t="shared" si="11"/>
        <v>0</v>
      </c>
      <c r="S148" s="314">
        <f t="shared" si="11"/>
        <v>0</v>
      </c>
    </row>
    <row r="149" spans="1:19" ht="17.25" customHeight="1">
      <c r="A149" s="273"/>
      <c r="B149" s="308" t="s">
        <v>43</v>
      </c>
      <c r="C149" s="308"/>
      <c r="D149" s="309"/>
      <c r="E149" s="310"/>
      <c r="F149" s="311"/>
      <c r="G149" s="309"/>
      <c r="H149" s="312"/>
      <c r="I149" s="308"/>
      <c r="J149" s="308"/>
      <c r="K149" s="308"/>
      <c r="L149" s="308"/>
      <c r="M149" s="308"/>
      <c r="N149" s="315">
        <f aca="true" t="shared" si="12" ref="N149:S149">N105-N107-N109</f>
        <v>14.180000000000021</v>
      </c>
      <c r="O149" s="315">
        <f t="shared" si="12"/>
        <v>26.043</v>
      </c>
      <c r="P149" s="315">
        <f t="shared" si="12"/>
        <v>27.265</v>
      </c>
      <c r="Q149" s="315">
        <f t="shared" si="12"/>
        <v>33.480999999999995</v>
      </c>
      <c r="R149" s="315">
        <f t="shared" si="12"/>
        <v>36.329999999999814</v>
      </c>
      <c r="S149" s="315">
        <f t="shared" si="12"/>
        <v>43.547</v>
      </c>
    </row>
    <row r="150" spans="1:19" ht="15.75">
      <c r="A150" s="273"/>
      <c r="B150" s="308"/>
      <c r="C150" s="308"/>
      <c r="D150" s="309"/>
      <c r="E150" s="310"/>
      <c r="F150" s="311"/>
      <c r="G150" s="309"/>
      <c r="H150" s="312"/>
      <c r="I150" s="308"/>
      <c r="J150" s="308"/>
      <c r="K150" s="308"/>
      <c r="L150" s="308"/>
      <c r="M150" s="308"/>
      <c r="N150" s="308"/>
      <c r="O150" s="308"/>
      <c r="P150" s="308"/>
      <c r="Q150" s="308"/>
      <c r="R150" s="308"/>
      <c r="S150" s="308"/>
    </row>
    <row r="151" spans="1:19" ht="15.75">
      <c r="A151" s="273"/>
      <c r="B151" s="308"/>
      <c r="C151" s="308"/>
      <c r="D151" s="309"/>
      <c r="E151" s="310"/>
      <c r="F151" s="311"/>
      <c r="G151" s="309"/>
      <c r="H151" s="312"/>
      <c r="I151" s="308"/>
      <c r="J151" s="308"/>
      <c r="K151" s="308"/>
      <c r="L151" s="308"/>
      <c r="M151" s="308"/>
      <c r="N151" s="308"/>
      <c r="O151" s="308"/>
      <c r="P151" s="308"/>
      <c r="Q151" s="308"/>
      <c r="R151" s="308"/>
      <c r="S151" s="308"/>
    </row>
    <row r="152" spans="1:19" ht="47.25">
      <c r="A152" s="273"/>
      <c r="B152" s="316" t="s">
        <v>398</v>
      </c>
      <c r="C152" s="308"/>
      <c r="D152" s="309"/>
      <c r="E152" s="310"/>
      <c r="F152" s="311"/>
      <c r="G152" s="309"/>
      <c r="H152" s="312"/>
      <c r="I152" s="308"/>
      <c r="J152" s="308"/>
      <c r="K152" s="308"/>
      <c r="L152" s="308"/>
      <c r="M152" s="308"/>
      <c r="N152" s="317"/>
      <c r="O152" s="317">
        <f aca="true" t="shared" si="13" ref="O152:O157">O95/N95/O$14*10000</f>
        <v>29.366329994941704</v>
      </c>
      <c r="P152" s="317">
        <f aca="true" t="shared" si="14" ref="P152:S157">P95/O95/P$14*10000</f>
        <v>77.66473789921899</v>
      </c>
      <c r="Q152" s="317">
        <f t="shared" si="14"/>
        <v>466.5809968491014</v>
      </c>
      <c r="R152" s="317">
        <f t="shared" si="14"/>
        <v>91.30694375957125</v>
      </c>
      <c r="S152" s="317">
        <f t="shared" si="14"/>
        <v>15.3163977333988</v>
      </c>
    </row>
    <row r="153" spans="1:19" ht="15.75">
      <c r="A153" s="273"/>
      <c r="B153" s="318" t="s">
        <v>66</v>
      </c>
      <c r="C153" s="308"/>
      <c r="D153" s="309"/>
      <c r="E153" s="310"/>
      <c r="F153" s="311"/>
      <c r="G153" s="309"/>
      <c r="H153" s="312"/>
      <c r="I153" s="308"/>
      <c r="J153" s="308"/>
      <c r="K153" s="308"/>
      <c r="L153" s="308"/>
      <c r="M153" s="308"/>
      <c r="N153" s="308"/>
      <c r="O153" s="317">
        <f t="shared" si="13"/>
        <v>93.79265588254269</v>
      </c>
      <c r="P153" s="317">
        <f t="shared" si="14"/>
        <v>53.199531529694845</v>
      </c>
      <c r="Q153" s="317">
        <f t="shared" si="14"/>
        <v>107.10675207832523</v>
      </c>
      <c r="R153" s="317">
        <f t="shared" si="14"/>
        <v>91.70176622712845</v>
      </c>
      <c r="S153" s="317">
        <f t="shared" si="14"/>
        <v>102.214584945227</v>
      </c>
    </row>
    <row r="154" spans="1:19" ht="15.75">
      <c r="A154" s="273"/>
      <c r="B154" s="318" t="s">
        <v>192</v>
      </c>
      <c r="C154" s="308"/>
      <c r="D154" s="309"/>
      <c r="E154" s="310"/>
      <c r="F154" s="311"/>
      <c r="G154" s="309"/>
      <c r="H154" s="312"/>
      <c r="I154" s="308"/>
      <c r="J154" s="308"/>
      <c r="K154" s="308"/>
      <c r="L154" s="308"/>
      <c r="M154" s="308"/>
      <c r="N154" s="308"/>
      <c r="O154" s="317" t="e">
        <f t="shared" si="13"/>
        <v>#DIV/0!</v>
      </c>
      <c r="P154" s="317" t="e">
        <f t="shared" si="14"/>
        <v>#DIV/0!</v>
      </c>
      <c r="Q154" s="317" t="e">
        <f t="shared" si="14"/>
        <v>#DIV/0!</v>
      </c>
      <c r="R154" s="317" t="e">
        <f t="shared" si="14"/>
        <v>#DIV/0!</v>
      </c>
      <c r="S154" s="317" t="e">
        <f t="shared" si="14"/>
        <v>#DIV/0!</v>
      </c>
    </row>
    <row r="155" spans="1:19" ht="15.75">
      <c r="A155" s="273"/>
      <c r="B155" s="319" t="s">
        <v>67</v>
      </c>
      <c r="C155" s="308"/>
      <c r="D155" s="309"/>
      <c r="E155" s="310"/>
      <c r="F155" s="311"/>
      <c r="G155" s="309"/>
      <c r="H155" s="312"/>
      <c r="I155" s="308"/>
      <c r="J155" s="308"/>
      <c r="K155" s="308"/>
      <c r="L155" s="308"/>
      <c r="M155" s="308"/>
      <c r="N155" s="308"/>
      <c r="O155" s="317">
        <f t="shared" si="13"/>
        <v>101.93229524698026</v>
      </c>
      <c r="P155" s="317">
        <f t="shared" si="14"/>
        <v>54.93119685295331</v>
      </c>
      <c r="Q155" s="317">
        <f t="shared" si="14"/>
        <v>108.11599498920154</v>
      </c>
      <c r="R155" s="317">
        <f t="shared" si="14"/>
        <v>93.4937954804337</v>
      </c>
      <c r="S155" s="317">
        <f t="shared" si="14"/>
        <v>101.09771640764943</v>
      </c>
    </row>
    <row r="156" spans="1:19" ht="15.75">
      <c r="A156" s="273"/>
      <c r="B156" s="319" t="s">
        <v>68</v>
      </c>
      <c r="C156" s="308"/>
      <c r="D156" s="309"/>
      <c r="E156" s="310"/>
      <c r="F156" s="311"/>
      <c r="G156" s="309"/>
      <c r="H156" s="312"/>
      <c r="I156" s="308"/>
      <c r="J156" s="308"/>
      <c r="K156" s="308"/>
      <c r="L156" s="308"/>
      <c r="M156" s="308"/>
      <c r="N156" s="308"/>
      <c r="O156" s="317">
        <f t="shared" si="13"/>
        <v>55.55955846326771</v>
      </c>
      <c r="P156" s="317">
        <f t="shared" si="14"/>
        <v>38.28118199568871</v>
      </c>
      <c r="Q156" s="317">
        <f t="shared" si="14"/>
        <v>94.63043945802566</v>
      </c>
      <c r="R156" s="317">
        <f t="shared" si="14"/>
        <v>66.39161568739034</v>
      </c>
      <c r="S156" s="317">
        <f t="shared" si="14"/>
        <v>124.42830239440408</v>
      </c>
    </row>
    <row r="157" spans="1:19" ht="15.75">
      <c r="A157" s="273"/>
      <c r="B157" s="318" t="s">
        <v>69</v>
      </c>
      <c r="C157" s="308"/>
      <c r="D157" s="309"/>
      <c r="E157" s="310"/>
      <c r="F157" s="311"/>
      <c r="G157" s="309"/>
      <c r="H157" s="312"/>
      <c r="I157" s="308"/>
      <c r="J157" s="308"/>
      <c r="K157" s="308"/>
      <c r="L157" s="308"/>
      <c r="M157" s="308"/>
      <c r="N157" s="308"/>
      <c r="O157" s="317">
        <f t="shared" si="13"/>
        <v>8.44212884214955</v>
      </c>
      <c r="P157" s="317">
        <f t="shared" si="14"/>
        <v>165.94248935540944</v>
      </c>
      <c r="Q157" s="317">
        <f t="shared" si="14"/>
        <v>882.4153515183436</v>
      </c>
      <c r="R157" s="317">
        <f t="shared" si="14"/>
        <v>91.25150694856114</v>
      </c>
      <c r="S157" s="317">
        <f t="shared" si="14"/>
        <v>3.054865245328609</v>
      </c>
    </row>
    <row r="158" spans="1:19" ht="15.75">
      <c r="A158" s="273"/>
      <c r="B158" s="318" t="s">
        <v>192</v>
      </c>
      <c r="C158" s="308"/>
      <c r="D158" s="309"/>
      <c r="E158" s="310"/>
      <c r="F158" s="311"/>
      <c r="G158" s="309"/>
      <c r="H158" s="312"/>
      <c r="I158" s="308"/>
      <c r="J158" s="308"/>
      <c r="K158" s="308"/>
      <c r="L158" s="308"/>
      <c r="M158" s="308"/>
      <c r="N158" s="308"/>
      <c r="O158" s="317"/>
      <c r="P158" s="317"/>
      <c r="Q158" s="317"/>
      <c r="R158" s="317"/>
      <c r="S158" s="317"/>
    </row>
    <row r="159" spans="1:19" ht="15.75">
      <c r="A159" s="273"/>
      <c r="B159" s="319" t="s">
        <v>70</v>
      </c>
      <c r="C159" s="308"/>
      <c r="D159" s="309"/>
      <c r="E159" s="310"/>
      <c r="F159" s="311"/>
      <c r="G159" s="309"/>
      <c r="H159" s="312"/>
      <c r="I159" s="308"/>
      <c r="J159" s="308"/>
      <c r="K159" s="308"/>
      <c r="L159" s="308"/>
      <c r="M159" s="308"/>
      <c r="N159" s="308"/>
      <c r="O159" s="317">
        <f aca="true" t="shared" si="15" ref="O159:O166">O102/N102/O$14*10000</f>
        <v>56.02611611081701</v>
      </c>
      <c r="P159" s="317">
        <f aca="true" t="shared" si="16" ref="P159:S166">P102/O102/P$14*10000</f>
        <v>115.94159000681094</v>
      </c>
      <c r="Q159" s="317">
        <f t="shared" si="16"/>
        <v>574.8704512530147</v>
      </c>
      <c r="R159" s="317">
        <f t="shared" si="16"/>
        <v>18.779342723004696</v>
      </c>
      <c r="S159" s="317">
        <f t="shared" si="16"/>
        <v>74.77567298105683</v>
      </c>
    </row>
    <row r="160" spans="1:19" ht="15.75">
      <c r="A160" s="273"/>
      <c r="B160" s="320" t="s">
        <v>71</v>
      </c>
      <c r="C160" s="308"/>
      <c r="D160" s="309"/>
      <c r="E160" s="310"/>
      <c r="F160" s="311"/>
      <c r="G160" s="309"/>
      <c r="H160" s="312"/>
      <c r="I160" s="308"/>
      <c r="J160" s="308"/>
      <c r="K160" s="308"/>
      <c r="L160" s="308"/>
      <c r="M160" s="308"/>
      <c r="N160" s="308"/>
      <c r="O160" s="317" t="e">
        <f t="shared" si="15"/>
        <v>#DIV/0!</v>
      </c>
      <c r="P160" s="317" t="e">
        <f t="shared" si="16"/>
        <v>#DIV/0!</v>
      </c>
      <c r="Q160" s="317" t="e">
        <f t="shared" si="16"/>
        <v>#DIV/0!</v>
      </c>
      <c r="R160" s="317" t="e">
        <f t="shared" si="16"/>
        <v>#DIV/0!</v>
      </c>
      <c r="S160" s="317" t="e">
        <f t="shared" si="16"/>
        <v>#DIV/0!</v>
      </c>
    </row>
    <row r="161" spans="1:19" ht="15.75">
      <c r="A161" s="273"/>
      <c r="B161" s="319" t="s">
        <v>72</v>
      </c>
      <c r="C161" s="308"/>
      <c r="D161" s="309"/>
      <c r="E161" s="310"/>
      <c r="F161" s="311"/>
      <c r="G161" s="309"/>
      <c r="H161" s="312"/>
      <c r="I161" s="308"/>
      <c r="J161" s="308"/>
      <c r="K161" s="308"/>
      <c r="L161" s="308"/>
      <c r="M161" s="308"/>
      <c r="N161" s="308"/>
      <c r="O161" s="317">
        <f t="shared" si="15"/>
        <v>0.46255954500017404</v>
      </c>
      <c r="P161" s="317">
        <f t="shared" si="16"/>
        <v>0</v>
      </c>
      <c r="Q161" s="317" t="e">
        <f t="shared" si="16"/>
        <v>#DIV/0!</v>
      </c>
      <c r="R161" s="317" t="e">
        <f t="shared" si="16"/>
        <v>#DIV/0!</v>
      </c>
      <c r="S161" s="317" t="e">
        <f t="shared" si="16"/>
        <v>#DIV/0!</v>
      </c>
    </row>
    <row r="162" spans="1:19" ht="15.75">
      <c r="A162" s="273"/>
      <c r="B162" s="319" t="s">
        <v>73</v>
      </c>
      <c r="C162" s="308"/>
      <c r="D162" s="309"/>
      <c r="E162" s="310"/>
      <c r="F162" s="311"/>
      <c r="G162" s="309"/>
      <c r="H162" s="312"/>
      <c r="I162" s="308"/>
      <c r="J162" s="308"/>
      <c r="K162" s="308"/>
      <c r="L162" s="308"/>
      <c r="M162" s="308"/>
      <c r="N162" s="308"/>
      <c r="O162" s="317">
        <f t="shared" si="15"/>
        <v>22.247504394299757</v>
      </c>
      <c r="P162" s="317">
        <f t="shared" si="16"/>
        <v>188.24584818814975</v>
      </c>
      <c r="Q162" s="317">
        <f t="shared" si="16"/>
        <v>909.9595047576688</v>
      </c>
      <c r="R162" s="317">
        <f t="shared" si="16"/>
        <v>94.25013210100406</v>
      </c>
      <c r="S162" s="317">
        <f t="shared" si="16"/>
        <v>2.344945452214689</v>
      </c>
    </row>
    <row r="163" spans="1:19" ht="15.75">
      <c r="A163" s="273"/>
      <c r="B163" s="319" t="s">
        <v>256</v>
      </c>
      <c r="C163" s="308"/>
      <c r="D163" s="309"/>
      <c r="E163" s="310"/>
      <c r="F163" s="311"/>
      <c r="G163" s="309"/>
      <c r="H163" s="312"/>
      <c r="I163" s="308"/>
      <c r="J163" s="308"/>
      <c r="K163" s="308"/>
      <c r="L163" s="308"/>
      <c r="M163" s="308"/>
      <c r="N163" s="308"/>
      <c r="O163" s="317" t="e">
        <f t="shared" si="15"/>
        <v>#DIV/0!</v>
      </c>
      <c r="P163" s="317" t="e">
        <f t="shared" si="16"/>
        <v>#DIV/0!</v>
      </c>
      <c r="Q163" s="317" t="e">
        <f t="shared" si="16"/>
        <v>#DIV/0!</v>
      </c>
      <c r="R163" s="317" t="e">
        <f t="shared" si="16"/>
        <v>#DIV/0!</v>
      </c>
      <c r="S163" s="317" t="e">
        <f t="shared" si="16"/>
        <v>#DIV/0!</v>
      </c>
    </row>
    <row r="164" spans="1:19" ht="15.75">
      <c r="A164" s="273"/>
      <c r="B164" s="320" t="s">
        <v>74</v>
      </c>
      <c r="C164" s="308"/>
      <c r="D164" s="309"/>
      <c r="E164" s="310"/>
      <c r="F164" s="311"/>
      <c r="G164" s="309"/>
      <c r="H164" s="312"/>
      <c r="I164" s="308"/>
      <c r="J164" s="308"/>
      <c r="K164" s="308"/>
      <c r="L164" s="308"/>
      <c r="M164" s="308"/>
      <c r="N164" s="308"/>
      <c r="O164" s="317">
        <f t="shared" si="15"/>
        <v>11.248963415290836</v>
      </c>
      <c r="P164" s="317">
        <f t="shared" si="16"/>
        <v>298.9374910821185</v>
      </c>
      <c r="Q164" s="317">
        <f t="shared" si="16"/>
        <v>916.9445061676558</v>
      </c>
      <c r="R164" s="317">
        <f t="shared" si="16"/>
        <v>93.89671361502347</v>
      </c>
      <c r="S164" s="317">
        <f t="shared" si="16"/>
        <v>0</v>
      </c>
    </row>
    <row r="165" spans="1:19" ht="31.5">
      <c r="A165" s="273"/>
      <c r="B165" s="321" t="s">
        <v>75</v>
      </c>
      <c r="C165" s="308"/>
      <c r="D165" s="309"/>
      <c r="E165" s="310"/>
      <c r="F165" s="311"/>
      <c r="G165" s="309"/>
      <c r="H165" s="312"/>
      <c r="I165" s="308"/>
      <c r="J165" s="308"/>
      <c r="K165" s="308"/>
      <c r="L165" s="308"/>
      <c r="M165" s="308"/>
      <c r="N165" s="308"/>
      <c r="O165" s="317" t="e">
        <f t="shared" si="15"/>
        <v>#DIV/0!</v>
      </c>
      <c r="P165" s="317" t="e">
        <f t="shared" si="16"/>
        <v>#DIV/0!</v>
      </c>
      <c r="Q165" s="317" t="e">
        <f t="shared" si="16"/>
        <v>#DIV/0!</v>
      </c>
      <c r="R165" s="317" t="e">
        <f t="shared" si="16"/>
        <v>#DIV/0!</v>
      </c>
      <c r="S165" s="317" t="e">
        <f t="shared" si="16"/>
        <v>#DIV/0!</v>
      </c>
    </row>
    <row r="166" spans="1:19" ht="15.75">
      <c r="A166" s="273"/>
      <c r="B166" s="320" t="s">
        <v>76</v>
      </c>
      <c r="C166" s="308"/>
      <c r="D166" s="309"/>
      <c r="E166" s="310"/>
      <c r="F166" s="311"/>
      <c r="G166" s="309"/>
      <c r="H166" s="312"/>
      <c r="I166" s="308"/>
      <c r="J166" s="308"/>
      <c r="K166" s="308"/>
      <c r="L166" s="308"/>
      <c r="M166" s="308"/>
      <c r="N166" s="308"/>
      <c r="O166" s="317">
        <f t="shared" si="15"/>
        <v>31.828519152034072</v>
      </c>
      <c r="P166" s="317">
        <f t="shared" si="16"/>
        <v>150.16951809731594</v>
      </c>
      <c r="Q166" s="317">
        <f t="shared" si="16"/>
        <v>1229.3867707543664</v>
      </c>
      <c r="R166" s="317">
        <f t="shared" si="16"/>
        <v>94.42501879023561</v>
      </c>
      <c r="S166" s="317">
        <f t="shared" si="16"/>
        <v>0.8238153011308885</v>
      </c>
    </row>
    <row r="167" spans="1:19" ht="15.75">
      <c r="A167" s="273"/>
      <c r="B167" s="319" t="s">
        <v>77</v>
      </c>
      <c r="C167" s="308"/>
      <c r="D167" s="309"/>
      <c r="E167" s="310"/>
      <c r="F167" s="311"/>
      <c r="G167" s="309"/>
      <c r="H167" s="312"/>
      <c r="I167" s="308"/>
      <c r="J167" s="308"/>
      <c r="K167" s="308"/>
      <c r="L167" s="308"/>
      <c r="M167" s="308"/>
      <c r="N167" s="308"/>
      <c r="O167" s="317">
        <f>O111/N111/O$14*10000</f>
        <v>106.24031629000375</v>
      </c>
      <c r="P167" s="317">
        <f aca="true" t="shared" si="17" ref="P167:S169">P111/O111/P$14*10000</f>
        <v>44.99075862412323</v>
      </c>
      <c r="Q167" s="317">
        <f t="shared" si="17"/>
        <v>104.55055090097974</v>
      </c>
      <c r="R167" s="317">
        <f t="shared" si="17"/>
        <v>103.24389777579506</v>
      </c>
      <c r="S167" s="317">
        <f t="shared" si="17"/>
        <v>101.13691846271881</v>
      </c>
    </row>
    <row r="168" spans="1:19" ht="15.75">
      <c r="A168" s="273"/>
      <c r="B168" s="319" t="s">
        <v>78</v>
      </c>
      <c r="C168" s="308"/>
      <c r="D168" s="309"/>
      <c r="E168" s="310"/>
      <c r="F168" s="311"/>
      <c r="G168" s="309"/>
      <c r="H168" s="312"/>
      <c r="I168" s="308"/>
      <c r="J168" s="308"/>
      <c r="K168" s="308"/>
      <c r="L168" s="308"/>
      <c r="M168" s="308"/>
      <c r="N168" s="308"/>
      <c r="O168" s="317">
        <f>O112/N112/O$14*10000</f>
        <v>674.3697478991596</v>
      </c>
      <c r="P168" s="317">
        <f t="shared" si="17"/>
        <v>0</v>
      </c>
      <c r="Q168" s="317" t="e">
        <f t="shared" si="17"/>
        <v>#DIV/0!</v>
      </c>
      <c r="R168" s="317" t="e">
        <f t="shared" si="17"/>
        <v>#DIV/0!</v>
      </c>
      <c r="S168" s="317" t="e">
        <f t="shared" si="17"/>
        <v>#DIV/0!</v>
      </c>
    </row>
    <row r="169" spans="1:19" ht="15.75">
      <c r="A169" s="273"/>
      <c r="B169" s="320" t="s">
        <v>79</v>
      </c>
      <c r="C169" s="308"/>
      <c r="D169" s="309"/>
      <c r="E169" s="310"/>
      <c r="F169" s="311"/>
      <c r="G169" s="309"/>
      <c r="H169" s="312"/>
      <c r="I169" s="308"/>
      <c r="J169" s="308"/>
      <c r="K169" s="308"/>
      <c r="L169" s="308"/>
      <c r="M169" s="308"/>
      <c r="N169" s="308"/>
      <c r="O169" s="317" t="e">
        <f>O113/N113/O$14*10000</f>
        <v>#DIV/0!</v>
      </c>
      <c r="P169" s="317" t="e">
        <f t="shared" si="17"/>
        <v>#DIV/0!</v>
      </c>
      <c r="Q169" s="317" t="e">
        <f t="shared" si="17"/>
        <v>#DIV/0!</v>
      </c>
      <c r="R169" s="317" t="e">
        <f t="shared" si="17"/>
        <v>#DIV/0!</v>
      </c>
      <c r="S169" s="317" t="e">
        <f t="shared" si="17"/>
        <v>#DIV/0!</v>
      </c>
    </row>
    <row r="170" spans="1:19" ht="15.75">
      <c r="A170" s="273"/>
      <c r="B170" s="322"/>
      <c r="C170" s="322"/>
      <c r="D170" s="323"/>
      <c r="E170" s="324"/>
      <c r="F170" s="325"/>
      <c r="G170" s="323"/>
      <c r="H170" s="326"/>
      <c r="I170" s="322"/>
      <c r="J170" s="322"/>
      <c r="K170" s="322"/>
      <c r="L170" s="322"/>
      <c r="M170" s="322"/>
      <c r="N170" s="322"/>
      <c r="O170" s="322"/>
      <c r="P170" s="322"/>
      <c r="Q170" s="322"/>
      <c r="R170" s="322"/>
      <c r="S170" s="322"/>
    </row>
    <row r="171" spans="1:19" ht="15.75">
      <c r="A171" s="273"/>
      <c r="B171" s="322"/>
      <c r="C171" s="322"/>
      <c r="D171" s="323"/>
      <c r="E171" s="324"/>
      <c r="F171" s="325"/>
      <c r="G171" s="323"/>
      <c r="H171" s="326"/>
      <c r="I171" s="322"/>
      <c r="J171" s="322"/>
      <c r="K171" s="322"/>
      <c r="L171" s="322"/>
      <c r="M171" s="322"/>
      <c r="N171" s="322"/>
      <c r="O171" s="322"/>
      <c r="P171" s="322"/>
      <c r="Q171" s="322"/>
      <c r="R171" s="322"/>
      <c r="S171" s="322"/>
    </row>
    <row r="172" spans="1:19" ht="15.75">
      <c r="A172" s="273"/>
      <c r="B172" s="322"/>
      <c r="C172" s="322"/>
      <c r="D172" s="323"/>
      <c r="E172" s="324"/>
      <c r="F172" s="325"/>
      <c r="G172" s="323"/>
      <c r="H172" s="326"/>
      <c r="I172" s="322"/>
      <c r="J172" s="322"/>
      <c r="K172" s="322"/>
      <c r="L172" s="322"/>
      <c r="M172" s="322"/>
      <c r="N172" s="322"/>
      <c r="O172" s="322"/>
      <c r="P172" s="322"/>
      <c r="Q172" s="322"/>
      <c r="R172" s="322"/>
      <c r="S172" s="322"/>
    </row>
    <row r="173" spans="1:19" ht="15.75">
      <c r="A173" s="273"/>
      <c r="B173" s="316" t="s">
        <v>89</v>
      </c>
      <c r="C173" s="322"/>
      <c r="D173" s="323"/>
      <c r="E173" s="324"/>
      <c r="F173" s="325"/>
      <c r="G173" s="323"/>
      <c r="H173" s="326"/>
      <c r="I173" s="322"/>
      <c r="J173" s="322"/>
      <c r="K173" s="322"/>
      <c r="L173" s="322"/>
      <c r="M173" s="322"/>
      <c r="N173" s="322"/>
      <c r="O173" s="317">
        <f>O127/N127/O$14*10000</f>
        <v>94.95855901695383</v>
      </c>
      <c r="P173" s="317">
        <f aca="true" t="shared" si="18" ref="P173:S175">P127/O127/P$14*10000</f>
        <v>93.18730992272236</v>
      </c>
      <c r="Q173" s="317">
        <f t="shared" si="18"/>
        <v>94.68887285439342</v>
      </c>
      <c r="R173" s="317">
        <f t="shared" si="18"/>
        <v>95.21011062452526</v>
      </c>
      <c r="S173" s="317">
        <f t="shared" si="18"/>
        <v>96.70581454759534</v>
      </c>
    </row>
    <row r="174" spans="1:19" ht="31.5">
      <c r="A174" s="273"/>
      <c r="B174" s="316" t="s">
        <v>21</v>
      </c>
      <c r="C174" s="322"/>
      <c r="D174" s="323"/>
      <c r="E174" s="324"/>
      <c r="F174" s="325"/>
      <c r="G174" s="323"/>
      <c r="H174" s="326"/>
      <c r="I174" s="322"/>
      <c r="J174" s="322"/>
      <c r="K174" s="322"/>
      <c r="L174" s="322"/>
      <c r="M174" s="322"/>
      <c r="N174" s="322"/>
      <c r="O174" s="317">
        <f>O128/N128/O$14*10000</f>
        <v>105.52555709529952</v>
      </c>
      <c r="P174" s="317">
        <f t="shared" si="18"/>
        <v>92.22864603050714</v>
      </c>
      <c r="Q174" s="317">
        <f t="shared" si="18"/>
        <v>90.36296314954282</v>
      </c>
      <c r="R174" s="317">
        <f t="shared" si="18"/>
        <v>94.55104611408285</v>
      </c>
      <c r="S174" s="317">
        <f t="shared" si="18"/>
        <v>98.07179767885886</v>
      </c>
    </row>
    <row r="175" spans="1:19" ht="31.5">
      <c r="A175" s="273"/>
      <c r="B175" s="316" t="s">
        <v>91</v>
      </c>
      <c r="C175" s="322"/>
      <c r="D175" s="323"/>
      <c r="E175" s="324"/>
      <c r="F175" s="325"/>
      <c r="G175" s="323"/>
      <c r="H175" s="326"/>
      <c r="I175" s="322"/>
      <c r="J175" s="322"/>
      <c r="K175" s="322"/>
      <c r="L175" s="322"/>
      <c r="M175" s="322"/>
      <c r="N175" s="322"/>
      <c r="O175" s="317">
        <f>O129/N129/O$14*10000</f>
        <v>96.91158818960756</v>
      </c>
      <c r="P175" s="317">
        <f t="shared" si="18"/>
        <v>92.87944556721445</v>
      </c>
      <c r="Q175" s="317">
        <f t="shared" si="18"/>
        <v>94.67285377911637</v>
      </c>
      <c r="R175" s="317">
        <f t="shared" si="18"/>
        <v>94.24400073366097</v>
      </c>
      <c r="S175" s="317">
        <f t="shared" si="18"/>
        <v>94.38392820615594</v>
      </c>
    </row>
    <row r="176" spans="1:19" ht="15.75">
      <c r="A176" s="273"/>
      <c r="B176" s="322"/>
      <c r="C176" s="322"/>
      <c r="D176" s="323"/>
      <c r="E176" s="324"/>
      <c r="F176" s="325"/>
      <c r="G176" s="323"/>
      <c r="H176" s="326"/>
      <c r="I176" s="322"/>
      <c r="J176" s="322"/>
      <c r="K176" s="322"/>
      <c r="L176" s="322"/>
      <c r="M176" s="322"/>
      <c r="N176" s="322"/>
      <c r="O176" s="322"/>
      <c r="P176" s="322"/>
      <c r="Q176" s="322"/>
      <c r="R176" s="322"/>
      <c r="S176" s="322"/>
    </row>
    <row r="177" spans="1:19" ht="15.75">
      <c r="A177" s="273"/>
      <c r="B177" s="322"/>
      <c r="C177" s="322"/>
      <c r="D177" s="323"/>
      <c r="E177" s="324"/>
      <c r="F177" s="325"/>
      <c r="G177" s="323"/>
      <c r="H177" s="326"/>
      <c r="I177" s="322"/>
      <c r="J177" s="322"/>
      <c r="K177" s="322"/>
      <c r="L177" s="322"/>
      <c r="M177" s="322"/>
      <c r="N177" s="322"/>
      <c r="O177" s="322"/>
      <c r="P177" s="322"/>
      <c r="Q177" s="322"/>
      <c r="R177" s="322"/>
      <c r="S177" s="322"/>
    </row>
    <row r="178" spans="1:19" ht="31.5">
      <c r="A178" s="273"/>
      <c r="B178" s="327" t="s">
        <v>45</v>
      </c>
      <c r="C178" s="328"/>
      <c r="D178" s="323"/>
      <c r="E178" s="324"/>
      <c r="F178" s="325"/>
      <c r="G178" s="323"/>
      <c r="H178" s="326"/>
      <c r="I178" s="322"/>
      <c r="J178" s="322"/>
      <c r="K178" s="322"/>
      <c r="L178" s="322"/>
      <c r="M178" s="322"/>
      <c r="N178" s="315">
        <f aca="true" t="shared" si="19" ref="N178:S178">N127-N25</f>
        <v>-1522.14</v>
      </c>
      <c r="O178" s="315">
        <f t="shared" si="19"/>
        <v>-205.334</v>
      </c>
      <c r="P178" s="315">
        <f t="shared" si="19"/>
        <v>-113.57499999999993</v>
      </c>
      <c r="Q178" s="315">
        <f t="shared" si="19"/>
        <v>-2053.9509999999996</v>
      </c>
      <c r="R178" s="315">
        <f t="shared" si="19"/>
        <v>-1981.58</v>
      </c>
      <c r="S178" s="315">
        <f t="shared" si="19"/>
        <v>9.13900000000001</v>
      </c>
    </row>
  </sheetData>
  <sheetProtection/>
  <mergeCells count="16">
    <mergeCell ref="B130:S130"/>
    <mergeCell ref="A8:A10"/>
    <mergeCell ref="B11:S11"/>
    <mergeCell ref="Q8:S8"/>
    <mergeCell ref="Q9:Q10"/>
    <mergeCell ref="O9:O10"/>
    <mergeCell ref="P9:P10"/>
    <mergeCell ref="N9:N10"/>
    <mergeCell ref="B8:B10"/>
    <mergeCell ref="C8:C10"/>
    <mergeCell ref="R9:R10"/>
    <mergeCell ref="S9:S10"/>
    <mergeCell ref="B1:S1"/>
    <mergeCell ref="B2:S2"/>
    <mergeCell ref="B3:S3"/>
    <mergeCell ref="B5:S5"/>
  </mergeCells>
  <dataValidations count="1">
    <dataValidation type="custom" allowBlank="1" showErrorMessage="1" promptTitle="Заголовок" prompt="Допустимые значения для ввода: число, ноль, прочерк" error="Введено неверное значение.&#10;Допустимы: число, ноль или прочерк." sqref="O13">
      <formula1>OR(ISNONTEXT(O13),O13=0,O13="-")</formula1>
    </dataValidation>
  </dataValidations>
  <printOptions horizontalCentered="1"/>
  <pageMargins left="0.1968503937007874" right="0.1968503937007874" top="0.3" bottom="0.33" header="0" footer="0"/>
  <pageSetup firstPageNumber="1" useFirstPageNumber="1" horizontalDpi="600" verticalDpi="600" orientation="landscape" paperSize="9" scale="63" r:id="rId1"/>
  <rowBreaks count="1" manualBreakCount="1">
    <brk id="4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1"/>
  <dimension ref="A1:P27"/>
  <sheetViews>
    <sheetView zoomScalePageLayoutView="0" workbookViewId="0" topLeftCell="A1">
      <selection activeCell="B24" sqref="B24"/>
    </sheetView>
  </sheetViews>
  <sheetFormatPr defaultColWidth="9.00390625" defaultRowHeight="12.75"/>
  <sheetData>
    <row r="1" spans="1:3" ht="12.75">
      <c r="A1">
        <v>13</v>
      </c>
      <c r="B1">
        <v>15</v>
      </c>
      <c r="C1">
        <v>17</v>
      </c>
    </row>
    <row r="2" spans="1:8" ht="12.75">
      <c r="A2">
        <v>27</v>
      </c>
      <c r="B2">
        <v>31</v>
      </c>
      <c r="C2">
        <v>34</v>
      </c>
      <c r="D2">
        <v>37</v>
      </c>
      <c r="E2">
        <v>40</v>
      </c>
      <c r="F2">
        <v>43</v>
      </c>
      <c r="G2">
        <v>46</v>
      </c>
      <c r="H2">
        <v>49</v>
      </c>
    </row>
    <row r="3" spans="1:15" ht="12.75">
      <c r="A3">
        <v>63</v>
      </c>
      <c r="B3">
        <v>69</v>
      </c>
      <c r="C3">
        <v>74</v>
      </c>
      <c r="D3">
        <v>90</v>
      </c>
      <c r="E3">
        <v>93</v>
      </c>
      <c r="F3">
        <v>96</v>
      </c>
      <c r="G3">
        <v>99</v>
      </c>
      <c r="H3">
        <v>102</v>
      </c>
      <c r="I3">
        <v>105</v>
      </c>
      <c r="J3">
        <v>108</v>
      </c>
      <c r="K3">
        <v>111</v>
      </c>
      <c r="L3">
        <v>114</v>
      </c>
      <c r="M3">
        <v>117</v>
      </c>
      <c r="N3">
        <v>120</v>
      </c>
      <c r="O3">
        <v>123</v>
      </c>
    </row>
    <row r="4" spans="1:5" ht="12.75">
      <c r="A4">
        <v>74</v>
      </c>
      <c r="B4">
        <v>78</v>
      </c>
      <c r="C4">
        <v>81</v>
      </c>
      <c r="D4">
        <v>84</v>
      </c>
      <c r="E4">
        <v>87</v>
      </c>
    </row>
    <row r="5" spans="1:4" ht="12.75">
      <c r="A5">
        <v>151</v>
      </c>
      <c r="B5">
        <v>156</v>
      </c>
      <c r="C5">
        <v>158</v>
      </c>
      <c r="D5">
        <v>160</v>
      </c>
    </row>
    <row r="6" spans="1:3" ht="12.75">
      <c r="A6">
        <v>151</v>
      </c>
      <c r="B6">
        <v>162</v>
      </c>
      <c r="C6">
        <v>165</v>
      </c>
    </row>
    <row r="7" spans="1:4" ht="12.75">
      <c r="A7">
        <v>172</v>
      </c>
      <c r="B7">
        <v>174</v>
      </c>
      <c r="C7">
        <v>175</v>
      </c>
      <c r="D7">
        <v>176</v>
      </c>
    </row>
    <row r="8" spans="1:4" ht="12.75">
      <c r="A8">
        <v>177</v>
      </c>
      <c r="B8">
        <v>179</v>
      </c>
      <c r="C8">
        <v>180</v>
      </c>
      <c r="D8">
        <v>181</v>
      </c>
    </row>
    <row r="9" spans="1:4" ht="12.75">
      <c r="A9">
        <v>182</v>
      </c>
      <c r="B9">
        <v>185</v>
      </c>
      <c r="C9">
        <v>187</v>
      </c>
      <c r="D9">
        <v>189</v>
      </c>
    </row>
    <row r="10" spans="1:14" ht="12.75">
      <c r="A10">
        <v>193</v>
      </c>
      <c r="B10">
        <v>197</v>
      </c>
      <c r="C10">
        <v>237</v>
      </c>
      <c r="D10">
        <v>239</v>
      </c>
      <c r="E10">
        <v>241</v>
      </c>
      <c r="F10">
        <v>243</v>
      </c>
      <c r="G10">
        <v>247</v>
      </c>
      <c r="H10">
        <v>249</v>
      </c>
      <c r="I10">
        <v>251</v>
      </c>
      <c r="J10">
        <v>258</v>
      </c>
      <c r="K10">
        <v>260</v>
      </c>
      <c r="L10">
        <v>262</v>
      </c>
      <c r="M10">
        <v>264</v>
      </c>
      <c r="N10">
        <v>266</v>
      </c>
    </row>
    <row r="11" spans="1:15" ht="12.75">
      <c r="A11">
        <v>197</v>
      </c>
      <c r="B11">
        <v>200</v>
      </c>
      <c r="C11">
        <v>202</v>
      </c>
      <c r="D11">
        <v>213</v>
      </c>
      <c r="E11">
        <v>215</v>
      </c>
      <c r="F11">
        <v>217</v>
      </c>
      <c r="G11">
        <v>219</v>
      </c>
      <c r="H11">
        <v>221</v>
      </c>
      <c r="I11">
        <v>223</v>
      </c>
      <c r="J11">
        <v>225</v>
      </c>
      <c r="K11">
        <v>227</v>
      </c>
      <c r="L11">
        <v>229</v>
      </c>
      <c r="M11">
        <v>231</v>
      </c>
      <c r="N11">
        <v>233</v>
      </c>
      <c r="O11">
        <v>235</v>
      </c>
    </row>
    <row r="12" spans="1:5" ht="12.75">
      <c r="A12">
        <v>202</v>
      </c>
      <c r="B12">
        <v>205</v>
      </c>
      <c r="C12">
        <v>207</v>
      </c>
      <c r="D12">
        <v>209</v>
      </c>
      <c r="E12">
        <v>211</v>
      </c>
    </row>
    <row r="13" spans="1:3" ht="12.75">
      <c r="A13">
        <v>251</v>
      </c>
      <c r="B13">
        <v>254</v>
      </c>
      <c r="C13">
        <v>256</v>
      </c>
    </row>
    <row r="14" spans="1:4" ht="12.75">
      <c r="A14">
        <v>193</v>
      </c>
      <c r="B14">
        <v>259</v>
      </c>
      <c r="C14">
        <v>276</v>
      </c>
      <c r="D14">
        <v>285</v>
      </c>
    </row>
    <row r="15" spans="1:3" ht="12.75">
      <c r="A15">
        <v>285</v>
      </c>
      <c r="B15">
        <v>288</v>
      </c>
      <c r="C15">
        <v>292</v>
      </c>
    </row>
    <row r="16" spans="1:3" ht="12.75">
      <c r="A16">
        <v>269</v>
      </c>
      <c r="B16">
        <v>272</v>
      </c>
      <c r="C16">
        <v>274</v>
      </c>
    </row>
    <row r="17" spans="1:3" ht="12.75">
      <c r="A17">
        <v>304</v>
      </c>
      <c r="B17">
        <v>307</v>
      </c>
      <c r="C17">
        <v>308</v>
      </c>
    </row>
    <row r="18" spans="1:3" ht="12.75">
      <c r="A18">
        <v>393</v>
      </c>
      <c r="B18">
        <v>395</v>
      </c>
      <c r="C18">
        <v>396</v>
      </c>
    </row>
    <row r="19" spans="1:5" ht="12.75">
      <c r="A19">
        <v>393</v>
      </c>
      <c r="B19">
        <v>400</v>
      </c>
      <c r="C19">
        <v>401</v>
      </c>
      <c r="D19">
        <v>402</v>
      </c>
      <c r="E19">
        <v>403</v>
      </c>
    </row>
    <row r="20" spans="1:3" ht="12.75">
      <c r="A20">
        <v>413</v>
      </c>
      <c r="B20">
        <v>415</v>
      </c>
      <c r="C20">
        <v>416</v>
      </c>
    </row>
    <row r="21" spans="1:4" ht="12.75">
      <c r="A21">
        <v>417</v>
      </c>
      <c r="B21">
        <v>419</v>
      </c>
      <c r="C21">
        <v>420</v>
      </c>
      <c r="D21">
        <v>421</v>
      </c>
    </row>
    <row r="22" spans="1:5" ht="12.75">
      <c r="A22">
        <v>424</v>
      </c>
      <c r="B22">
        <v>426</v>
      </c>
      <c r="C22">
        <v>427</v>
      </c>
      <c r="D22">
        <v>428</v>
      </c>
      <c r="E22">
        <v>431</v>
      </c>
    </row>
    <row r="23" spans="1:3" ht="12.75">
      <c r="A23">
        <v>428</v>
      </c>
      <c r="B23">
        <v>429</v>
      </c>
      <c r="C23">
        <v>430</v>
      </c>
    </row>
    <row r="24" spans="1:4" ht="12.75">
      <c r="A24">
        <v>434</v>
      </c>
      <c r="B24">
        <v>436</v>
      </c>
      <c r="C24">
        <v>438</v>
      </c>
      <c r="D24">
        <v>439</v>
      </c>
    </row>
    <row r="25" spans="1:2" ht="12.75">
      <c r="A25">
        <v>436</v>
      </c>
      <c r="B25">
        <v>437</v>
      </c>
    </row>
    <row r="26" spans="1:16" ht="12.75">
      <c r="A26">
        <v>453</v>
      </c>
      <c r="B26">
        <v>457</v>
      </c>
      <c r="C26">
        <v>459</v>
      </c>
      <c r="D26">
        <v>461</v>
      </c>
      <c r="E26">
        <v>463</v>
      </c>
      <c r="F26">
        <v>465</v>
      </c>
      <c r="G26">
        <v>467</v>
      </c>
      <c r="H26">
        <v>469</v>
      </c>
      <c r="I26">
        <v>471</v>
      </c>
      <c r="J26">
        <v>472</v>
      </c>
      <c r="K26">
        <v>473</v>
      </c>
      <c r="L26">
        <v>475</v>
      </c>
      <c r="M26">
        <v>477</v>
      </c>
      <c r="N26">
        <v>479</v>
      </c>
      <c r="O26">
        <v>481</v>
      </c>
      <c r="P26">
        <v>483</v>
      </c>
    </row>
    <row r="27" spans="1:4" ht="12.75">
      <c r="A27">
        <v>532</v>
      </c>
      <c r="B27">
        <v>535</v>
      </c>
      <c r="C27">
        <v>537</v>
      </c>
      <c r="D27">
        <v>539</v>
      </c>
    </row>
  </sheetData>
  <sheetProtection password="E16C" sheet="1" objects="1" scenarios="1"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40"/>
  <sheetViews>
    <sheetView tabSelected="1" view="pageBreakPreview" zoomScale="60" zoomScaleNormal="75" zoomScalePageLayoutView="0" workbookViewId="0" topLeftCell="A28">
      <selection activeCell="G32" sqref="G32"/>
    </sheetView>
  </sheetViews>
  <sheetFormatPr defaultColWidth="9.00390625" defaultRowHeight="12.75"/>
  <cols>
    <col min="1" max="1" width="6.00390625" style="0" customWidth="1"/>
    <col min="2" max="2" width="38.875" style="0" customWidth="1"/>
    <col min="3" max="3" width="33.125" style="0" customWidth="1"/>
    <col min="4" max="4" width="19.375" style="0" customWidth="1"/>
    <col min="5" max="5" width="21.875" style="0" customWidth="1"/>
    <col min="6" max="6" width="16.875" style="0" customWidth="1"/>
    <col min="7" max="7" width="19.125" style="0" customWidth="1"/>
    <col min="8" max="8" width="18.625" style="0" customWidth="1"/>
    <col min="9" max="9" width="16.125" style="0" customWidth="1"/>
    <col min="10" max="10" width="18.625" style="0" customWidth="1"/>
  </cols>
  <sheetData>
    <row r="1" spans="1:14" ht="18.75">
      <c r="A1" s="362" t="s">
        <v>809</v>
      </c>
      <c r="B1" s="362"/>
      <c r="C1" s="362"/>
      <c r="D1" s="362"/>
      <c r="E1" s="362"/>
      <c r="F1" s="362"/>
      <c r="G1" s="362"/>
      <c r="H1" s="362"/>
      <c r="I1" s="362"/>
      <c r="J1" s="362"/>
      <c r="K1" s="298"/>
      <c r="L1" s="298"/>
      <c r="M1" s="298"/>
      <c r="N1" s="298"/>
    </row>
    <row r="2" spans="1:14" ht="18.75">
      <c r="A2" s="363" t="s">
        <v>810</v>
      </c>
      <c r="B2" s="363"/>
      <c r="C2" s="363"/>
      <c r="D2" s="363"/>
      <c r="E2" s="363"/>
      <c r="F2" s="363"/>
      <c r="G2" s="363"/>
      <c r="H2" s="363"/>
      <c r="I2" s="363"/>
      <c r="J2" s="363"/>
      <c r="K2" s="298"/>
      <c r="L2" s="298"/>
      <c r="M2" s="298"/>
      <c r="N2" s="298"/>
    </row>
    <row r="3" spans="1:14" ht="27.75" customHeight="1">
      <c r="A3" s="364" t="s">
        <v>885</v>
      </c>
      <c r="B3" s="364"/>
      <c r="C3" s="364"/>
      <c r="D3" s="364"/>
      <c r="E3" s="364"/>
      <c r="F3" s="364"/>
      <c r="G3" s="364"/>
      <c r="H3" s="364"/>
      <c r="I3" s="364"/>
      <c r="J3" s="364"/>
      <c r="K3" s="298"/>
      <c r="L3" s="298"/>
      <c r="M3" s="298"/>
      <c r="N3" s="298"/>
    </row>
    <row r="4" spans="1:14" ht="20.25" customHeight="1">
      <c r="A4" s="363" t="s">
        <v>811</v>
      </c>
      <c r="B4" s="363"/>
      <c r="C4" s="363"/>
      <c r="D4" s="363"/>
      <c r="E4" s="363"/>
      <c r="F4" s="363"/>
      <c r="G4" s="363"/>
      <c r="H4" s="363"/>
      <c r="I4" s="363"/>
      <c r="J4" s="363"/>
      <c r="K4" s="298"/>
      <c r="L4" s="298"/>
      <c r="M4" s="298"/>
      <c r="N4" s="298"/>
    </row>
    <row r="5" spans="1:14" ht="18.75">
      <c r="A5" s="298"/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</row>
    <row r="6" spans="1:14" ht="41.25" customHeight="1">
      <c r="A6" s="359" t="s">
        <v>658</v>
      </c>
      <c r="B6" s="359" t="s">
        <v>812</v>
      </c>
      <c r="C6" s="359" t="s">
        <v>813</v>
      </c>
      <c r="D6" s="359" t="s">
        <v>814</v>
      </c>
      <c r="E6" s="365" t="s">
        <v>884</v>
      </c>
      <c r="F6" s="366"/>
      <c r="G6" s="366"/>
      <c r="H6" s="367"/>
      <c r="I6" s="359" t="s">
        <v>815</v>
      </c>
      <c r="J6" s="359" t="s">
        <v>816</v>
      </c>
      <c r="K6" s="298"/>
      <c r="L6" s="298"/>
      <c r="M6" s="298"/>
      <c r="N6" s="298"/>
    </row>
    <row r="7" spans="1:14" ht="27" customHeight="1">
      <c r="A7" s="360"/>
      <c r="B7" s="360"/>
      <c r="C7" s="360"/>
      <c r="D7" s="360"/>
      <c r="E7" s="359" t="s">
        <v>817</v>
      </c>
      <c r="F7" s="365" t="s">
        <v>256</v>
      </c>
      <c r="G7" s="366"/>
      <c r="H7" s="367"/>
      <c r="I7" s="360"/>
      <c r="J7" s="360"/>
      <c r="K7" s="298"/>
      <c r="L7" s="298"/>
      <c r="M7" s="298"/>
      <c r="N7" s="298"/>
    </row>
    <row r="8" spans="1:14" ht="26.25" customHeight="1">
      <c r="A8" s="360"/>
      <c r="B8" s="360"/>
      <c r="C8" s="360"/>
      <c r="D8" s="360"/>
      <c r="E8" s="360"/>
      <c r="F8" s="359" t="s">
        <v>818</v>
      </c>
      <c r="G8" s="359" t="s">
        <v>819</v>
      </c>
      <c r="H8" s="299" t="s">
        <v>192</v>
      </c>
      <c r="I8" s="360"/>
      <c r="J8" s="360"/>
      <c r="K8" s="298"/>
      <c r="L8" s="298"/>
      <c r="M8" s="298"/>
      <c r="N8" s="298"/>
    </row>
    <row r="9" spans="1:14" ht="41.25" customHeight="1">
      <c r="A9" s="361"/>
      <c r="B9" s="361"/>
      <c r="C9" s="361"/>
      <c r="D9" s="361"/>
      <c r="E9" s="361"/>
      <c r="F9" s="361"/>
      <c r="G9" s="361"/>
      <c r="H9" s="299" t="s">
        <v>73</v>
      </c>
      <c r="I9" s="361"/>
      <c r="J9" s="361"/>
      <c r="K9" s="298"/>
      <c r="L9" s="298"/>
      <c r="M9" s="298"/>
      <c r="N9" s="298"/>
    </row>
    <row r="10" spans="1:14" ht="15.75" customHeight="1">
      <c r="A10" s="300">
        <v>1</v>
      </c>
      <c r="B10" s="300">
        <v>2</v>
      </c>
      <c r="C10" s="300"/>
      <c r="D10" s="300">
        <v>3</v>
      </c>
      <c r="E10" s="300">
        <v>4</v>
      </c>
      <c r="F10" s="300"/>
      <c r="G10" s="300"/>
      <c r="H10" s="300">
        <v>7</v>
      </c>
      <c r="I10" s="300">
        <v>8</v>
      </c>
      <c r="J10" s="300">
        <v>9</v>
      </c>
      <c r="K10" s="298"/>
      <c r="L10" s="298"/>
      <c r="M10" s="298"/>
      <c r="N10" s="298"/>
    </row>
    <row r="11" spans="1:14" ht="23.25" customHeight="1">
      <c r="A11" s="301">
        <v>1</v>
      </c>
      <c r="B11" s="368" t="s">
        <v>820</v>
      </c>
      <c r="C11" s="368"/>
      <c r="D11" s="368"/>
      <c r="E11" s="368"/>
      <c r="F11" s="368"/>
      <c r="G11" s="368"/>
      <c r="H11" s="368"/>
      <c r="I11" s="368"/>
      <c r="J11" s="368"/>
      <c r="K11" s="298"/>
      <c r="L11" s="298"/>
      <c r="M11" s="298"/>
      <c r="N11" s="298"/>
    </row>
    <row r="12" spans="1:14" s="419" customFormat="1" ht="94.5">
      <c r="A12" s="417"/>
      <c r="B12" s="415" t="s">
        <v>890</v>
      </c>
      <c r="C12" s="416" t="s">
        <v>891</v>
      </c>
      <c r="D12" s="416" t="s">
        <v>892</v>
      </c>
      <c r="E12" s="423">
        <v>57.2</v>
      </c>
      <c r="F12" s="423">
        <v>57.2</v>
      </c>
      <c r="G12" s="423"/>
      <c r="H12" s="423"/>
      <c r="I12" s="423"/>
      <c r="J12" s="422">
        <v>348</v>
      </c>
      <c r="K12" s="418"/>
      <c r="L12" s="418"/>
      <c r="M12" s="418"/>
      <c r="N12" s="418"/>
    </row>
    <row r="13" spans="1:14" s="419" customFormat="1" ht="110.25">
      <c r="A13" s="417"/>
      <c r="B13" s="416" t="s">
        <v>893</v>
      </c>
      <c r="C13" s="416" t="s">
        <v>894</v>
      </c>
      <c r="D13" s="416" t="s">
        <v>895</v>
      </c>
      <c r="E13" s="423">
        <v>52</v>
      </c>
      <c r="F13" s="423">
        <v>48</v>
      </c>
      <c r="G13" s="423">
        <v>5</v>
      </c>
      <c r="H13" s="423">
        <v>5</v>
      </c>
      <c r="I13" s="423"/>
      <c r="J13" s="422">
        <v>310</v>
      </c>
      <c r="K13" s="418"/>
      <c r="L13" s="418"/>
      <c r="M13" s="418"/>
      <c r="N13" s="418"/>
    </row>
    <row r="14" spans="1:14" s="419" customFormat="1" ht="31.5">
      <c r="A14" s="417"/>
      <c r="B14" s="420" t="s">
        <v>896</v>
      </c>
      <c r="C14" s="416" t="s">
        <v>897</v>
      </c>
      <c r="D14" s="416" t="s">
        <v>898</v>
      </c>
      <c r="E14" s="423">
        <v>20</v>
      </c>
      <c r="F14" s="423">
        <v>20</v>
      </c>
      <c r="G14" s="423"/>
      <c r="H14" s="423"/>
      <c r="I14" s="423"/>
      <c r="J14" s="422">
        <v>120</v>
      </c>
      <c r="K14" s="418"/>
      <c r="L14" s="418"/>
      <c r="M14" s="418"/>
      <c r="N14" s="418"/>
    </row>
    <row r="15" spans="1:14" s="419" customFormat="1" ht="63">
      <c r="A15" s="417"/>
      <c r="B15" s="421" t="s">
        <v>899</v>
      </c>
      <c r="C15" s="409" t="s">
        <v>900</v>
      </c>
      <c r="D15" s="409" t="s">
        <v>901</v>
      </c>
      <c r="E15" s="423">
        <v>11</v>
      </c>
      <c r="F15" s="423">
        <v>11</v>
      </c>
      <c r="G15" s="423"/>
      <c r="H15" s="423"/>
      <c r="I15" s="423"/>
      <c r="J15" s="422">
        <v>170</v>
      </c>
      <c r="K15" s="418"/>
      <c r="L15" s="418"/>
      <c r="M15" s="418"/>
      <c r="N15" s="418"/>
    </row>
    <row r="16" spans="1:14" ht="18.75">
      <c r="A16" s="301"/>
      <c r="B16" s="414"/>
      <c r="C16" s="410"/>
      <c r="D16" s="410"/>
      <c r="E16" s="411"/>
      <c r="F16" s="411"/>
      <c r="G16" s="411"/>
      <c r="H16" s="412"/>
      <c r="I16" s="412"/>
      <c r="J16" s="413"/>
      <c r="K16" s="298"/>
      <c r="L16" s="298"/>
      <c r="M16" s="298"/>
      <c r="N16" s="298"/>
    </row>
    <row r="17" spans="1:10" ht="23.25" customHeight="1">
      <c r="A17" s="301"/>
      <c r="B17" s="372" t="s">
        <v>825</v>
      </c>
      <c r="C17" s="372"/>
      <c r="D17" s="372"/>
      <c r="E17" s="372"/>
      <c r="F17" s="372"/>
      <c r="G17" s="372"/>
      <c r="H17" s="372"/>
      <c r="I17" s="372"/>
      <c r="J17" s="372"/>
    </row>
    <row r="18" spans="1:10" ht="23.25" customHeight="1">
      <c r="A18" s="301"/>
      <c r="B18" s="373" t="s">
        <v>826</v>
      </c>
      <c r="C18" s="373"/>
      <c r="D18" s="373"/>
      <c r="E18" s="373"/>
      <c r="F18" s="373"/>
      <c r="G18" s="373"/>
      <c r="H18" s="373"/>
      <c r="I18" s="373"/>
      <c r="J18" s="373"/>
    </row>
    <row r="19" spans="1:10" ht="94.5">
      <c r="A19" s="301"/>
      <c r="B19" s="424" t="s">
        <v>902</v>
      </c>
      <c r="C19" s="424" t="s">
        <v>903</v>
      </c>
      <c r="D19" s="425" t="s">
        <v>904</v>
      </c>
      <c r="E19" s="428">
        <v>50</v>
      </c>
      <c r="F19" s="428">
        <v>50</v>
      </c>
      <c r="G19" s="426"/>
      <c r="H19" s="427"/>
      <c r="I19" s="429">
        <v>15</v>
      </c>
      <c r="J19" s="429">
        <v>244</v>
      </c>
    </row>
    <row r="20" spans="1:10" ht="18.75">
      <c r="A20" s="301"/>
      <c r="B20" s="304"/>
      <c r="C20" s="304"/>
      <c r="D20" s="304"/>
      <c r="E20" s="304"/>
      <c r="F20" s="304"/>
      <c r="G20" s="304"/>
      <c r="H20" s="306"/>
      <c r="I20" s="306"/>
      <c r="J20" s="306"/>
    </row>
    <row r="21" spans="1:10" ht="23.25" customHeight="1">
      <c r="A21" s="301"/>
      <c r="B21" s="373" t="s">
        <v>830</v>
      </c>
      <c r="C21" s="373"/>
      <c r="D21" s="373"/>
      <c r="E21" s="373"/>
      <c r="F21" s="373"/>
      <c r="G21" s="373"/>
      <c r="H21" s="373"/>
      <c r="I21" s="373"/>
      <c r="J21" s="373"/>
    </row>
    <row r="22" spans="1:10" ht="78.75">
      <c r="A22" s="301"/>
      <c r="B22" s="409" t="s">
        <v>905</v>
      </c>
      <c r="C22" s="424" t="s">
        <v>906</v>
      </c>
      <c r="D22" s="424" t="s">
        <v>907</v>
      </c>
      <c r="E22" s="437">
        <v>100</v>
      </c>
      <c r="F22" s="437">
        <v>100</v>
      </c>
      <c r="G22" s="297"/>
      <c r="H22" s="297"/>
      <c r="I22" s="430" t="s">
        <v>908</v>
      </c>
      <c r="J22" s="430" t="s">
        <v>909</v>
      </c>
    </row>
    <row r="23" spans="1:10" ht="18.75">
      <c r="A23" s="301"/>
      <c r="B23" s="304"/>
      <c r="C23" s="304"/>
      <c r="D23" s="304"/>
      <c r="E23" s="305"/>
      <c r="F23" s="305"/>
      <c r="G23" s="305"/>
      <c r="H23" s="306"/>
      <c r="I23" s="306"/>
      <c r="J23" s="306"/>
    </row>
    <row r="24" spans="1:10" ht="23.25" customHeight="1">
      <c r="A24" s="301"/>
      <c r="B24" s="372" t="s">
        <v>842</v>
      </c>
      <c r="C24" s="372"/>
      <c r="D24" s="372"/>
      <c r="E24" s="372"/>
      <c r="F24" s="372"/>
      <c r="G24" s="372"/>
      <c r="H24" s="372"/>
      <c r="I24" s="372"/>
      <c r="J24" s="372"/>
    </row>
    <row r="25" spans="1:10" ht="56.25">
      <c r="A25" s="301"/>
      <c r="B25" s="305" t="s">
        <v>919</v>
      </c>
      <c r="C25" s="305"/>
      <c r="D25" s="305" t="s">
        <v>920</v>
      </c>
      <c r="E25" s="428">
        <v>15</v>
      </c>
      <c r="F25" s="428">
        <v>15</v>
      </c>
      <c r="G25" s="305"/>
      <c r="H25" s="440"/>
      <c r="I25" s="440"/>
      <c r="J25" s="441">
        <v>75</v>
      </c>
    </row>
    <row r="26" spans="1:10" ht="18.75">
      <c r="A26" s="301"/>
      <c r="B26" s="305"/>
      <c r="C26" s="305"/>
      <c r="D26" s="304"/>
      <c r="E26" s="305"/>
      <c r="F26" s="305"/>
      <c r="G26" s="305"/>
      <c r="H26" s="306"/>
      <c r="I26" s="306"/>
      <c r="J26" s="306"/>
    </row>
    <row r="27" spans="1:10" ht="23.25" customHeight="1">
      <c r="A27" s="301"/>
      <c r="B27" s="368" t="s">
        <v>844</v>
      </c>
      <c r="C27" s="368"/>
      <c r="D27" s="368"/>
      <c r="E27" s="368"/>
      <c r="F27" s="368"/>
      <c r="G27" s="368"/>
      <c r="H27" s="368"/>
      <c r="I27" s="368"/>
      <c r="J27" s="368"/>
    </row>
    <row r="28" spans="1:10" ht="78.75">
      <c r="A28" s="301"/>
      <c r="B28" s="431" t="s">
        <v>913</v>
      </c>
      <c r="C28" s="432" t="s">
        <v>914</v>
      </c>
      <c r="D28" s="431" t="s">
        <v>915</v>
      </c>
      <c r="E28" s="434">
        <v>1150</v>
      </c>
      <c r="F28" s="434"/>
      <c r="G28" s="434"/>
      <c r="H28" s="435">
        <v>1150</v>
      </c>
      <c r="I28" s="433"/>
      <c r="J28" s="433"/>
    </row>
    <row r="29" spans="1:10" ht="131.25">
      <c r="A29" s="301"/>
      <c r="B29" s="305" t="s">
        <v>916</v>
      </c>
      <c r="C29" s="305"/>
      <c r="D29" s="304" t="s">
        <v>917</v>
      </c>
      <c r="E29" s="434">
        <v>850</v>
      </c>
      <c r="F29" s="428"/>
      <c r="G29" s="428"/>
      <c r="H29" s="436">
        <v>850</v>
      </c>
      <c r="I29" s="306"/>
      <c r="J29" s="306"/>
    </row>
    <row r="30" spans="1:10" ht="18.75">
      <c r="A30" s="301"/>
      <c r="B30" s="305"/>
      <c r="C30" s="305"/>
      <c r="D30" s="304"/>
      <c r="E30" s="305"/>
      <c r="F30" s="305"/>
      <c r="G30" s="305"/>
      <c r="H30" s="306"/>
      <c r="I30" s="306"/>
      <c r="J30" s="306"/>
    </row>
    <row r="31" spans="1:10" ht="23.25" customHeight="1">
      <c r="A31" s="301"/>
      <c r="B31" s="372" t="s">
        <v>846</v>
      </c>
      <c r="C31" s="372"/>
      <c r="D31" s="372"/>
      <c r="E31" s="372"/>
      <c r="F31" s="372"/>
      <c r="G31" s="372"/>
      <c r="H31" s="372"/>
      <c r="I31" s="372"/>
      <c r="J31" s="372"/>
    </row>
    <row r="32" spans="1:10" ht="93.75">
      <c r="A32" s="301"/>
      <c r="B32" s="305" t="s">
        <v>910</v>
      </c>
      <c r="C32" s="305"/>
      <c r="D32" s="304" t="s">
        <v>918</v>
      </c>
      <c r="E32" s="428">
        <v>13.4</v>
      </c>
      <c r="F32" s="428">
        <v>13.4</v>
      </c>
      <c r="G32" s="305"/>
      <c r="H32" s="306"/>
      <c r="I32" s="306"/>
      <c r="J32" s="306"/>
    </row>
    <row r="33" spans="1:10" ht="18.75">
      <c r="A33" s="301"/>
      <c r="B33" s="305"/>
      <c r="C33" s="305"/>
      <c r="D33" s="304"/>
      <c r="E33" s="305"/>
      <c r="F33" s="305"/>
      <c r="G33" s="305"/>
      <c r="H33" s="306"/>
      <c r="I33" s="306"/>
      <c r="J33" s="306"/>
    </row>
    <row r="34" spans="1:10" ht="23.25" customHeight="1">
      <c r="A34" s="301"/>
      <c r="B34" s="372" t="s">
        <v>850</v>
      </c>
      <c r="C34" s="372"/>
      <c r="D34" s="372"/>
      <c r="E34" s="372"/>
      <c r="F34" s="372"/>
      <c r="G34" s="372"/>
      <c r="H34" s="372"/>
      <c r="I34" s="372"/>
      <c r="J34" s="372"/>
    </row>
    <row r="35" spans="1:10" ht="56.25">
      <c r="A35" s="301"/>
      <c r="B35" s="442" t="s">
        <v>912</v>
      </c>
      <c r="C35" s="429" t="s">
        <v>921</v>
      </c>
      <c r="D35" s="305" t="s">
        <v>911</v>
      </c>
      <c r="E35" s="428">
        <v>10.11</v>
      </c>
      <c r="F35" s="428"/>
      <c r="G35" s="428"/>
      <c r="H35" s="438">
        <v>10.11</v>
      </c>
      <c r="I35" s="440"/>
      <c r="J35" s="440"/>
    </row>
    <row r="36" spans="1:10" ht="18.75">
      <c r="A36" s="301"/>
      <c r="B36" s="305"/>
      <c r="C36" s="305"/>
      <c r="D36" s="305"/>
      <c r="E36" s="305"/>
      <c r="F36" s="305"/>
      <c r="G36" s="305"/>
      <c r="H36" s="440"/>
      <c r="I36" s="440"/>
      <c r="J36" s="440"/>
    </row>
    <row r="37" spans="1:10" ht="18.75" customHeight="1">
      <c r="A37" s="301"/>
      <c r="B37" s="372" t="s">
        <v>851</v>
      </c>
      <c r="C37" s="372"/>
      <c r="D37" s="372"/>
      <c r="E37" s="443">
        <f>E12+E13+E14+E15+E19+E22+E25+E28+E29+E32+E35</f>
        <v>2328.71</v>
      </c>
      <c r="F37" s="443">
        <f>F12+F13+F14+F15+F19+F22+F25+F28+F29+F32+F35</f>
        <v>314.59999999999997</v>
      </c>
      <c r="G37" s="443">
        <f>G12+G13+G14+G15+G19+G22+G25+G28+G29+G32+G35</f>
        <v>5</v>
      </c>
      <c r="H37" s="443">
        <f>H12+H13+H14+H15+H19+H22+H25+H28+H29+H32+H35</f>
        <v>2015.11</v>
      </c>
      <c r="I37" s="443">
        <f>I12+I13+I14+I15+I19+I22+I25+I28+I29+I32+I35</f>
        <v>18</v>
      </c>
      <c r="J37" s="443">
        <f>J12+J13+J14+J15+J19+J22+J25+J28+J29+J32+J35</f>
        <v>1510</v>
      </c>
    </row>
    <row r="38" spans="2:6" ht="12.75">
      <c r="B38" s="439"/>
      <c r="C38" s="439"/>
      <c r="D38" s="439"/>
      <c r="E38" s="439"/>
      <c r="F38" s="439"/>
    </row>
    <row r="39" spans="2:6" ht="12.75">
      <c r="B39" s="439"/>
      <c r="C39" s="439"/>
      <c r="D39" s="439"/>
      <c r="E39" s="439"/>
      <c r="F39" s="439"/>
    </row>
    <row r="40" spans="2:6" s="444" customFormat="1" ht="20.25">
      <c r="B40" s="445" t="s">
        <v>922</v>
      </c>
      <c r="C40" s="445"/>
      <c r="D40" s="445"/>
      <c r="E40" s="445"/>
      <c r="F40" s="445" t="s">
        <v>889</v>
      </c>
    </row>
    <row r="65" ht="15.75" customHeight="1"/>
  </sheetData>
  <sheetProtection/>
  <mergeCells count="24">
    <mergeCell ref="B37:D37"/>
    <mergeCell ref="B31:J31"/>
    <mergeCell ref="B34:J34"/>
    <mergeCell ref="B24:J24"/>
    <mergeCell ref="B27:J27"/>
    <mergeCell ref="B21:J21"/>
    <mergeCell ref="B17:J17"/>
    <mergeCell ref="B18:J18"/>
    <mergeCell ref="J6:J9"/>
    <mergeCell ref="E7:E9"/>
    <mergeCell ref="F7:H7"/>
    <mergeCell ref="F8:F9"/>
    <mergeCell ref="G8:G9"/>
    <mergeCell ref="B11:J11"/>
    <mergeCell ref="A1:J1"/>
    <mergeCell ref="A2:J2"/>
    <mergeCell ref="A3:J3"/>
    <mergeCell ref="A4:J4"/>
    <mergeCell ref="A6:A9"/>
    <mergeCell ref="B6:B9"/>
    <mergeCell ref="C6:C9"/>
    <mergeCell ref="D6:D9"/>
    <mergeCell ref="E6:H6"/>
    <mergeCell ref="I6:I9"/>
  </mergeCells>
  <printOptions/>
  <pageMargins left="0.44" right="0.47" top="0.39" bottom="0.36" header="0.3" footer="0.3"/>
  <pageSetup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6"/>
  <sheetViews>
    <sheetView zoomScale="75" zoomScaleNormal="75" zoomScalePageLayoutView="0" workbookViewId="0" topLeftCell="A1">
      <pane xSplit="1" ySplit="9" topLeftCell="B92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:IV16384"/>
    </sheetView>
  </sheetViews>
  <sheetFormatPr defaultColWidth="9.00390625" defaultRowHeight="12.75"/>
  <cols>
    <col min="1" max="1" width="6.00390625" style="0" customWidth="1"/>
    <col min="2" max="2" width="38.875" style="0" customWidth="1"/>
    <col min="3" max="3" width="33.125" style="0" customWidth="1"/>
    <col min="4" max="4" width="19.375" style="0" customWidth="1"/>
    <col min="5" max="5" width="21.875" style="0" customWidth="1"/>
    <col min="6" max="6" width="16.875" style="0" customWidth="1"/>
    <col min="7" max="7" width="19.125" style="0" customWidth="1"/>
    <col min="8" max="8" width="18.625" style="0" customWidth="1"/>
    <col min="9" max="9" width="16.125" style="0" customWidth="1"/>
    <col min="10" max="10" width="18.625" style="0" customWidth="1"/>
  </cols>
  <sheetData>
    <row r="1" spans="1:14" ht="18.75">
      <c r="A1" s="362" t="s">
        <v>809</v>
      </c>
      <c r="B1" s="362"/>
      <c r="C1" s="362"/>
      <c r="D1" s="362"/>
      <c r="E1" s="362"/>
      <c r="F1" s="362"/>
      <c r="G1" s="362"/>
      <c r="H1" s="362"/>
      <c r="I1" s="362"/>
      <c r="J1" s="362"/>
      <c r="K1" s="298"/>
      <c r="L1" s="298"/>
      <c r="M1" s="298"/>
      <c r="N1" s="298"/>
    </row>
    <row r="2" spans="1:14" ht="18.75">
      <c r="A2" s="363" t="s">
        <v>810</v>
      </c>
      <c r="B2" s="363"/>
      <c r="C2" s="363"/>
      <c r="D2" s="363"/>
      <c r="E2" s="363"/>
      <c r="F2" s="363"/>
      <c r="G2" s="363"/>
      <c r="H2" s="363"/>
      <c r="I2" s="363"/>
      <c r="J2" s="363"/>
      <c r="K2" s="298"/>
      <c r="L2" s="298"/>
      <c r="M2" s="298"/>
      <c r="N2" s="298"/>
    </row>
    <row r="3" spans="1:14" ht="27.75" customHeight="1">
      <c r="A3" s="364" t="s">
        <v>885</v>
      </c>
      <c r="B3" s="364"/>
      <c r="C3" s="364"/>
      <c r="D3" s="364"/>
      <c r="E3" s="364"/>
      <c r="F3" s="364"/>
      <c r="G3" s="364"/>
      <c r="H3" s="364"/>
      <c r="I3" s="364"/>
      <c r="J3" s="364"/>
      <c r="K3" s="298"/>
      <c r="L3" s="298"/>
      <c r="M3" s="298"/>
      <c r="N3" s="298"/>
    </row>
    <row r="4" spans="1:14" ht="20.25" customHeight="1">
      <c r="A4" s="363" t="s">
        <v>811</v>
      </c>
      <c r="B4" s="363"/>
      <c r="C4" s="363"/>
      <c r="D4" s="363"/>
      <c r="E4" s="363"/>
      <c r="F4" s="363"/>
      <c r="G4" s="363"/>
      <c r="H4" s="363"/>
      <c r="I4" s="363"/>
      <c r="J4" s="363"/>
      <c r="K4" s="298"/>
      <c r="L4" s="298"/>
      <c r="M4" s="298"/>
      <c r="N4" s="298"/>
    </row>
    <row r="5" spans="1:14" ht="18.75">
      <c r="A5" s="298"/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</row>
    <row r="6" spans="1:14" ht="41.25" customHeight="1">
      <c r="A6" s="359" t="s">
        <v>658</v>
      </c>
      <c r="B6" s="359" t="s">
        <v>812</v>
      </c>
      <c r="C6" s="359" t="s">
        <v>813</v>
      </c>
      <c r="D6" s="359" t="s">
        <v>814</v>
      </c>
      <c r="E6" s="365" t="s">
        <v>884</v>
      </c>
      <c r="F6" s="366"/>
      <c r="G6" s="366"/>
      <c r="H6" s="367"/>
      <c r="I6" s="359" t="s">
        <v>815</v>
      </c>
      <c r="J6" s="359" t="s">
        <v>816</v>
      </c>
      <c r="K6" s="298"/>
      <c r="L6" s="298"/>
      <c r="M6" s="298"/>
      <c r="N6" s="298"/>
    </row>
    <row r="7" spans="1:14" ht="27" customHeight="1">
      <c r="A7" s="360"/>
      <c r="B7" s="360"/>
      <c r="C7" s="360"/>
      <c r="D7" s="360"/>
      <c r="E7" s="359" t="s">
        <v>817</v>
      </c>
      <c r="F7" s="365" t="s">
        <v>256</v>
      </c>
      <c r="G7" s="366"/>
      <c r="H7" s="367"/>
      <c r="I7" s="360"/>
      <c r="J7" s="360"/>
      <c r="K7" s="298"/>
      <c r="L7" s="298"/>
      <c r="M7" s="298"/>
      <c r="N7" s="298"/>
    </row>
    <row r="8" spans="1:14" ht="26.25" customHeight="1">
      <c r="A8" s="360"/>
      <c r="B8" s="360"/>
      <c r="C8" s="360"/>
      <c r="D8" s="360"/>
      <c r="E8" s="360"/>
      <c r="F8" s="359" t="s">
        <v>818</v>
      </c>
      <c r="G8" s="359" t="s">
        <v>819</v>
      </c>
      <c r="H8" s="299" t="s">
        <v>192</v>
      </c>
      <c r="I8" s="360"/>
      <c r="J8" s="360"/>
      <c r="K8" s="298"/>
      <c r="L8" s="298"/>
      <c r="M8" s="298"/>
      <c r="N8" s="298"/>
    </row>
    <row r="9" spans="1:14" ht="41.25" customHeight="1">
      <c r="A9" s="361"/>
      <c r="B9" s="361"/>
      <c r="C9" s="361"/>
      <c r="D9" s="361"/>
      <c r="E9" s="361"/>
      <c r="F9" s="361"/>
      <c r="G9" s="361"/>
      <c r="H9" s="299" t="s">
        <v>73</v>
      </c>
      <c r="I9" s="361"/>
      <c r="J9" s="361"/>
      <c r="K9" s="298"/>
      <c r="L9" s="298"/>
      <c r="M9" s="298"/>
      <c r="N9" s="298"/>
    </row>
    <row r="10" spans="1:14" ht="15.75" customHeight="1">
      <c r="A10" s="300">
        <v>1</v>
      </c>
      <c r="B10" s="300">
        <v>2</v>
      </c>
      <c r="C10" s="300"/>
      <c r="D10" s="300">
        <v>3</v>
      </c>
      <c r="E10" s="300">
        <v>4</v>
      </c>
      <c r="F10" s="300"/>
      <c r="G10" s="300"/>
      <c r="H10" s="300">
        <v>7</v>
      </c>
      <c r="I10" s="300">
        <v>8</v>
      </c>
      <c r="J10" s="300">
        <v>9</v>
      </c>
      <c r="K10" s="298"/>
      <c r="L10" s="298"/>
      <c r="M10" s="298"/>
      <c r="N10" s="298"/>
    </row>
    <row r="11" spans="1:14" ht="23.25" customHeight="1">
      <c r="A11" s="301">
        <v>1</v>
      </c>
      <c r="B11" s="368" t="s">
        <v>820</v>
      </c>
      <c r="C11" s="368"/>
      <c r="D11" s="368"/>
      <c r="E11" s="368"/>
      <c r="F11" s="368"/>
      <c r="G11" s="368"/>
      <c r="H11" s="368"/>
      <c r="I11" s="368"/>
      <c r="J11" s="368"/>
      <c r="K11" s="298"/>
      <c r="L11" s="298"/>
      <c r="M11" s="298"/>
      <c r="N11" s="298"/>
    </row>
    <row r="12" spans="1:14" s="419" customFormat="1" ht="94.5">
      <c r="A12" s="417"/>
      <c r="B12" s="415" t="s">
        <v>890</v>
      </c>
      <c r="C12" s="416" t="s">
        <v>891</v>
      </c>
      <c r="D12" s="416" t="s">
        <v>892</v>
      </c>
      <c r="E12" s="423">
        <v>57.2</v>
      </c>
      <c r="F12" s="423">
        <v>57.2</v>
      </c>
      <c r="G12" s="423"/>
      <c r="H12" s="423"/>
      <c r="I12" s="423"/>
      <c r="J12" s="422">
        <v>348</v>
      </c>
      <c r="K12" s="418"/>
      <c r="L12" s="418"/>
      <c r="M12" s="418"/>
      <c r="N12" s="418"/>
    </row>
    <row r="13" spans="1:14" s="419" customFormat="1" ht="110.25">
      <c r="A13" s="417"/>
      <c r="B13" s="416" t="s">
        <v>893</v>
      </c>
      <c r="C13" s="416" t="s">
        <v>894</v>
      </c>
      <c r="D13" s="416" t="s">
        <v>895</v>
      </c>
      <c r="E13" s="423">
        <v>52</v>
      </c>
      <c r="F13" s="423">
        <v>48</v>
      </c>
      <c r="G13" s="423">
        <v>5</v>
      </c>
      <c r="H13" s="423">
        <v>5</v>
      </c>
      <c r="I13" s="423"/>
      <c r="J13" s="422">
        <v>310</v>
      </c>
      <c r="K13" s="418"/>
      <c r="L13" s="418"/>
      <c r="M13" s="418"/>
      <c r="N13" s="418"/>
    </row>
    <row r="14" spans="1:14" s="419" customFormat="1" ht="31.5">
      <c r="A14" s="417"/>
      <c r="B14" s="420" t="s">
        <v>896</v>
      </c>
      <c r="C14" s="416" t="s">
        <v>897</v>
      </c>
      <c r="D14" s="416" t="s">
        <v>898</v>
      </c>
      <c r="E14" s="423">
        <v>20</v>
      </c>
      <c r="F14" s="423">
        <v>20</v>
      </c>
      <c r="G14" s="423"/>
      <c r="H14" s="423"/>
      <c r="I14" s="423"/>
      <c r="J14" s="422">
        <v>120</v>
      </c>
      <c r="K14" s="418"/>
      <c r="L14" s="418"/>
      <c r="M14" s="418"/>
      <c r="N14" s="418"/>
    </row>
    <row r="15" spans="1:14" s="419" customFormat="1" ht="78.75">
      <c r="A15" s="417"/>
      <c r="B15" s="421" t="s">
        <v>899</v>
      </c>
      <c r="C15" s="409" t="s">
        <v>900</v>
      </c>
      <c r="D15" s="409" t="s">
        <v>901</v>
      </c>
      <c r="E15" s="423">
        <v>11</v>
      </c>
      <c r="F15" s="423">
        <v>11</v>
      </c>
      <c r="G15" s="423"/>
      <c r="H15" s="423"/>
      <c r="I15" s="423"/>
      <c r="J15" s="422">
        <v>170</v>
      </c>
      <c r="K15" s="418"/>
      <c r="L15" s="418"/>
      <c r="M15" s="418"/>
      <c r="N15" s="418"/>
    </row>
    <row r="16" spans="1:14" ht="18.75">
      <c r="A16" s="301"/>
      <c r="B16" s="414"/>
      <c r="C16" s="410"/>
      <c r="D16" s="410"/>
      <c r="E16" s="411"/>
      <c r="F16" s="411"/>
      <c r="G16" s="411"/>
      <c r="H16" s="412"/>
      <c r="I16" s="412"/>
      <c r="J16" s="413"/>
      <c r="K16" s="298"/>
      <c r="L16" s="298"/>
      <c r="M16" s="298"/>
      <c r="N16" s="298"/>
    </row>
    <row r="17" spans="1:14" ht="18.75" customHeight="1">
      <c r="A17" s="301">
        <f>SUM(A13+1)</f>
        <v>1</v>
      </c>
      <c r="B17" s="369" t="s">
        <v>821</v>
      </c>
      <c r="C17" s="370"/>
      <c r="D17" s="370"/>
      <c r="E17" s="370"/>
      <c r="F17" s="370"/>
      <c r="G17" s="370"/>
      <c r="H17" s="370"/>
      <c r="I17" s="370"/>
      <c r="J17" s="371"/>
      <c r="K17" s="298"/>
      <c r="L17" s="298"/>
      <c r="M17" s="298"/>
      <c r="N17" s="298"/>
    </row>
    <row r="18" spans="1:14" ht="18.75">
      <c r="A18" s="301">
        <f aca="true" t="shared" si="0" ref="A18:A79">SUM(A17+1)</f>
        <v>2</v>
      </c>
      <c r="B18" s="302"/>
      <c r="C18" s="302"/>
      <c r="D18" s="302"/>
      <c r="E18" s="302"/>
      <c r="F18" s="302"/>
      <c r="G18" s="302"/>
      <c r="H18" s="303"/>
      <c r="I18" s="303"/>
      <c r="J18" s="303"/>
      <c r="K18" s="298"/>
      <c r="L18" s="298"/>
      <c r="M18" s="298"/>
      <c r="N18" s="298"/>
    </row>
    <row r="19" spans="1:14" ht="18.75">
      <c r="A19" s="301">
        <f t="shared" si="0"/>
        <v>3</v>
      </c>
      <c r="B19" s="302"/>
      <c r="C19" s="302"/>
      <c r="D19" s="302"/>
      <c r="E19" s="302"/>
      <c r="F19" s="302"/>
      <c r="G19" s="302"/>
      <c r="H19" s="303"/>
      <c r="I19" s="303"/>
      <c r="J19" s="303"/>
      <c r="K19" s="298"/>
      <c r="L19" s="298"/>
      <c r="M19" s="298"/>
      <c r="N19" s="298"/>
    </row>
    <row r="20" spans="1:10" ht="23.25" customHeight="1">
      <c r="A20" s="301">
        <f t="shared" si="0"/>
        <v>4</v>
      </c>
      <c r="B20" s="372" t="s">
        <v>822</v>
      </c>
      <c r="C20" s="372"/>
      <c r="D20" s="372"/>
      <c r="E20" s="372"/>
      <c r="F20" s="372"/>
      <c r="G20" s="372"/>
      <c r="H20" s="372"/>
      <c r="I20" s="372"/>
      <c r="J20" s="372"/>
    </row>
    <row r="21" spans="1:10" ht="23.25" customHeight="1">
      <c r="A21" s="301">
        <f t="shared" si="0"/>
        <v>5</v>
      </c>
      <c r="B21" s="373" t="s">
        <v>823</v>
      </c>
      <c r="C21" s="373"/>
      <c r="D21" s="373"/>
      <c r="E21" s="373"/>
      <c r="F21" s="373"/>
      <c r="G21" s="373"/>
      <c r="H21" s="373"/>
      <c r="I21" s="373"/>
      <c r="J21" s="373"/>
    </row>
    <row r="22" spans="1:10" ht="18.75">
      <c r="A22" s="301">
        <f t="shared" si="0"/>
        <v>6</v>
      </c>
      <c r="B22" s="305"/>
      <c r="C22" s="305"/>
      <c r="D22" s="305"/>
      <c r="E22" s="305"/>
      <c r="F22" s="305"/>
      <c r="G22" s="305"/>
      <c r="H22" s="306"/>
      <c r="I22" s="306"/>
      <c r="J22" s="306"/>
    </row>
    <row r="23" spans="1:10" ht="18.75">
      <c r="A23" s="301">
        <f t="shared" si="0"/>
        <v>7</v>
      </c>
      <c r="B23" s="305"/>
      <c r="C23" s="305"/>
      <c r="D23" s="305"/>
      <c r="E23" s="305"/>
      <c r="F23" s="305"/>
      <c r="G23" s="305"/>
      <c r="H23" s="306"/>
      <c r="I23" s="306"/>
      <c r="J23" s="306"/>
    </row>
    <row r="24" spans="1:10" ht="23.25" customHeight="1">
      <c r="A24" s="301">
        <f t="shared" si="0"/>
        <v>8</v>
      </c>
      <c r="B24" s="373" t="s">
        <v>824</v>
      </c>
      <c r="C24" s="373"/>
      <c r="D24" s="373"/>
      <c r="E24" s="373"/>
      <c r="F24" s="373"/>
      <c r="G24" s="373"/>
      <c r="H24" s="373"/>
      <c r="I24" s="373"/>
      <c r="J24" s="373"/>
    </row>
    <row r="25" spans="1:10" ht="18.75">
      <c r="A25" s="301">
        <f t="shared" si="0"/>
        <v>9</v>
      </c>
      <c r="B25" s="304"/>
      <c r="C25" s="304"/>
      <c r="D25" s="304"/>
      <c r="E25" s="305"/>
      <c r="F25" s="305"/>
      <c r="G25" s="305"/>
      <c r="H25" s="306"/>
      <c r="I25" s="306"/>
      <c r="J25" s="306"/>
    </row>
    <row r="26" spans="1:10" ht="18.75">
      <c r="A26" s="301">
        <f t="shared" si="0"/>
        <v>10</v>
      </c>
      <c r="B26" s="305"/>
      <c r="C26" s="305"/>
      <c r="D26" s="304"/>
      <c r="E26" s="305"/>
      <c r="F26" s="305"/>
      <c r="G26" s="305"/>
      <c r="H26" s="306"/>
      <c r="I26" s="306"/>
      <c r="J26" s="306"/>
    </row>
    <row r="27" spans="1:10" ht="23.25" customHeight="1">
      <c r="A27" s="301">
        <f t="shared" si="0"/>
        <v>11</v>
      </c>
      <c r="B27" s="372" t="s">
        <v>825</v>
      </c>
      <c r="C27" s="372"/>
      <c r="D27" s="372"/>
      <c r="E27" s="372"/>
      <c r="F27" s="372"/>
      <c r="G27" s="372"/>
      <c r="H27" s="372"/>
      <c r="I27" s="372"/>
      <c r="J27" s="372"/>
    </row>
    <row r="28" spans="1:10" ht="23.25" customHeight="1">
      <c r="A28" s="301">
        <f t="shared" si="0"/>
        <v>12</v>
      </c>
      <c r="B28" s="373" t="s">
        <v>826</v>
      </c>
      <c r="C28" s="373"/>
      <c r="D28" s="373"/>
      <c r="E28" s="373"/>
      <c r="F28" s="373"/>
      <c r="G28" s="373"/>
      <c r="H28" s="373"/>
      <c r="I28" s="373"/>
      <c r="J28" s="373"/>
    </row>
    <row r="29" spans="1:10" ht="94.5">
      <c r="A29" s="301">
        <f t="shared" si="0"/>
        <v>13</v>
      </c>
      <c r="B29" s="424" t="s">
        <v>902</v>
      </c>
      <c r="C29" s="424" t="s">
        <v>903</v>
      </c>
      <c r="D29" s="425" t="s">
        <v>904</v>
      </c>
      <c r="E29" s="428">
        <v>50</v>
      </c>
      <c r="F29" s="428">
        <v>50</v>
      </c>
      <c r="G29" s="426"/>
      <c r="H29" s="427"/>
      <c r="I29" s="429">
        <v>15</v>
      </c>
      <c r="J29" s="429">
        <v>244</v>
      </c>
    </row>
    <row r="30" spans="1:10" ht="18.75">
      <c r="A30" s="301">
        <f t="shared" si="0"/>
        <v>14</v>
      </c>
      <c r="B30" s="304"/>
      <c r="C30" s="304"/>
      <c r="D30" s="304"/>
      <c r="E30" s="304"/>
      <c r="F30" s="304"/>
      <c r="G30" s="304"/>
      <c r="H30" s="306"/>
      <c r="I30" s="306"/>
      <c r="J30" s="306"/>
    </row>
    <row r="31" spans="1:10" ht="23.25" customHeight="1">
      <c r="A31" s="301">
        <f t="shared" si="0"/>
        <v>15</v>
      </c>
      <c r="B31" s="374" t="s">
        <v>827</v>
      </c>
      <c r="C31" s="374"/>
      <c r="D31" s="374"/>
      <c r="E31" s="374"/>
      <c r="F31" s="374"/>
      <c r="G31" s="374"/>
      <c r="H31" s="374"/>
      <c r="I31" s="374"/>
      <c r="J31" s="374"/>
    </row>
    <row r="32" spans="1:10" ht="18.75">
      <c r="A32" s="301">
        <f t="shared" si="0"/>
        <v>16</v>
      </c>
      <c r="B32" s="305"/>
      <c r="C32" s="305"/>
      <c r="D32" s="305"/>
      <c r="E32" s="304"/>
      <c r="F32" s="304"/>
      <c r="G32" s="304"/>
      <c r="H32" s="306"/>
      <c r="I32" s="306"/>
      <c r="J32" s="306"/>
    </row>
    <row r="33" spans="1:10" ht="18.75">
      <c r="A33" s="301">
        <f t="shared" si="0"/>
        <v>17</v>
      </c>
      <c r="B33" s="305"/>
      <c r="C33" s="305"/>
      <c r="D33" s="304"/>
      <c r="E33" s="304"/>
      <c r="F33" s="304"/>
      <c r="G33" s="304"/>
      <c r="H33" s="306"/>
      <c r="I33" s="306"/>
      <c r="J33" s="306"/>
    </row>
    <row r="34" spans="1:10" ht="23.25" customHeight="1">
      <c r="A34" s="301">
        <f t="shared" si="0"/>
        <v>18</v>
      </c>
      <c r="B34" s="373" t="s">
        <v>828</v>
      </c>
      <c r="C34" s="373"/>
      <c r="D34" s="373"/>
      <c r="E34" s="373"/>
      <c r="F34" s="373"/>
      <c r="G34" s="373"/>
      <c r="H34" s="373"/>
      <c r="I34" s="373"/>
      <c r="J34" s="373"/>
    </row>
    <row r="35" spans="1:10" ht="18.75">
      <c r="A35" s="301">
        <f t="shared" si="0"/>
        <v>19</v>
      </c>
      <c r="B35" s="297"/>
      <c r="C35" s="297"/>
      <c r="D35" s="297"/>
      <c r="E35" s="297"/>
      <c r="F35" s="297"/>
      <c r="G35" s="297"/>
      <c r="H35" s="306"/>
      <c r="I35" s="306"/>
      <c r="J35" s="306"/>
    </row>
    <row r="36" spans="1:10" ht="18.75">
      <c r="A36" s="301">
        <f t="shared" si="0"/>
        <v>20</v>
      </c>
      <c r="B36" s="305"/>
      <c r="C36" s="305"/>
      <c r="D36" s="305"/>
      <c r="E36" s="305"/>
      <c r="F36" s="305"/>
      <c r="G36" s="305"/>
      <c r="H36" s="306"/>
      <c r="I36" s="306"/>
      <c r="J36" s="306"/>
    </row>
    <row r="37" spans="1:10" ht="23.25" customHeight="1">
      <c r="A37" s="301">
        <f t="shared" si="0"/>
        <v>21</v>
      </c>
      <c r="B37" s="373" t="s">
        <v>829</v>
      </c>
      <c r="C37" s="373"/>
      <c r="D37" s="373"/>
      <c r="E37" s="373"/>
      <c r="F37" s="373"/>
      <c r="G37" s="373"/>
      <c r="H37" s="373"/>
      <c r="I37" s="373"/>
      <c r="J37" s="373"/>
    </row>
    <row r="38" spans="1:10" ht="18.75">
      <c r="A38" s="301">
        <f t="shared" si="0"/>
        <v>22</v>
      </c>
      <c r="B38" s="297"/>
      <c r="C38" s="297"/>
      <c r="D38" s="297"/>
      <c r="E38" s="297"/>
      <c r="F38" s="297"/>
      <c r="G38" s="297"/>
      <c r="H38" s="306"/>
      <c r="I38" s="306"/>
      <c r="J38" s="306"/>
    </row>
    <row r="39" spans="1:10" ht="18.75">
      <c r="A39" s="301">
        <f t="shared" si="0"/>
        <v>23</v>
      </c>
      <c r="B39" s="302"/>
      <c r="C39" s="302"/>
      <c r="D39" s="302"/>
      <c r="E39" s="302"/>
      <c r="F39" s="302"/>
      <c r="G39" s="302"/>
      <c r="H39" s="306"/>
      <c r="I39" s="306"/>
      <c r="J39" s="306"/>
    </row>
    <row r="40" spans="1:10" ht="23.25" customHeight="1">
      <c r="A40" s="301">
        <f t="shared" si="0"/>
        <v>24</v>
      </c>
      <c r="B40" s="373" t="s">
        <v>830</v>
      </c>
      <c r="C40" s="373"/>
      <c r="D40" s="373"/>
      <c r="E40" s="373"/>
      <c r="F40" s="373"/>
      <c r="G40" s="373"/>
      <c r="H40" s="373"/>
      <c r="I40" s="373"/>
      <c r="J40" s="373"/>
    </row>
    <row r="41" spans="1:10" ht="78.75">
      <c r="A41" s="301">
        <f t="shared" si="0"/>
        <v>25</v>
      </c>
      <c r="B41" s="409" t="s">
        <v>905</v>
      </c>
      <c r="C41" s="424" t="s">
        <v>906</v>
      </c>
      <c r="D41" s="424" t="s">
        <v>907</v>
      </c>
      <c r="E41" s="437">
        <v>100</v>
      </c>
      <c r="F41" s="437">
        <v>100</v>
      </c>
      <c r="G41" s="297"/>
      <c r="H41" s="297"/>
      <c r="I41" s="430" t="s">
        <v>908</v>
      </c>
      <c r="J41" s="430" t="s">
        <v>909</v>
      </c>
    </row>
    <row r="42" spans="1:10" ht="18.75">
      <c r="A42" s="301">
        <f t="shared" si="0"/>
        <v>26</v>
      </c>
      <c r="B42" s="304"/>
      <c r="C42" s="304"/>
      <c r="D42" s="304"/>
      <c r="E42" s="305"/>
      <c r="F42" s="305"/>
      <c r="G42" s="305"/>
      <c r="H42" s="306"/>
      <c r="I42" s="306"/>
      <c r="J42" s="306"/>
    </row>
    <row r="43" spans="1:10" ht="18.75" customHeight="1">
      <c r="A43" s="301">
        <f t="shared" si="0"/>
        <v>27</v>
      </c>
      <c r="B43" s="373" t="s">
        <v>831</v>
      </c>
      <c r="C43" s="373"/>
      <c r="D43" s="373"/>
      <c r="E43" s="373"/>
      <c r="F43" s="373"/>
      <c r="G43" s="373"/>
      <c r="H43" s="373"/>
      <c r="I43" s="373"/>
      <c r="J43" s="373"/>
    </row>
    <row r="44" spans="1:10" ht="18.75">
      <c r="A44" s="301">
        <f t="shared" si="0"/>
        <v>28</v>
      </c>
      <c r="B44" s="302"/>
      <c r="C44" s="302"/>
      <c r="D44" s="302"/>
      <c r="E44" s="302"/>
      <c r="F44" s="302"/>
      <c r="G44" s="302"/>
      <c r="H44" s="306"/>
      <c r="I44" s="306"/>
      <c r="J44" s="306"/>
    </row>
    <row r="45" spans="1:10" ht="18.75">
      <c r="A45" s="301">
        <f t="shared" si="0"/>
        <v>29</v>
      </c>
      <c r="B45" s="304"/>
      <c r="C45" s="304"/>
      <c r="D45" s="304"/>
      <c r="E45" s="305"/>
      <c r="F45" s="305"/>
      <c r="G45" s="305"/>
      <c r="H45" s="306"/>
      <c r="I45" s="306"/>
      <c r="J45" s="306"/>
    </row>
    <row r="46" spans="1:10" ht="18.75" customHeight="1">
      <c r="A46" s="301">
        <f t="shared" si="0"/>
        <v>30</v>
      </c>
      <c r="B46" s="373" t="s">
        <v>832</v>
      </c>
      <c r="C46" s="373"/>
      <c r="D46" s="373"/>
      <c r="E46" s="373"/>
      <c r="F46" s="297"/>
      <c r="G46" s="297"/>
      <c r="H46" s="306"/>
      <c r="I46" s="306"/>
      <c r="J46" s="306"/>
    </row>
    <row r="47" spans="1:10" ht="18.75">
      <c r="A47" s="301">
        <f t="shared" si="0"/>
        <v>31</v>
      </c>
      <c r="B47" s="305"/>
      <c r="C47" s="305"/>
      <c r="D47" s="304"/>
      <c r="E47" s="304"/>
      <c r="F47" s="304"/>
      <c r="G47" s="304"/>
      <c r="H47" s="306"/>
      <c r="I47" s="306"/>
      <c r="J47" s="306"/>
    </row>
    <row r="48" spans="1:10" ht="18.75">
      <c r="A48" s="301">
        <f t="shared" si="0"/>
        <v>32</v>
      </c>
      <c r="B48" s="305"/>
      <c r="C48" s="305"/>
      <c r="D48" s="304"/>
      <c r="E48" s="304"/>
      <c r="F48" s="304"/>
      <c r="G48" s="304"/>
      <c r="H48" s="306"/>
      <c r="I48" s="306"/>
      <c r="J48" s="306"/>
    </row>
    <row r="49" spans="1:10" ht="23.25" customHeight="1">
      <c r="A49" s="301">
        <f t="shared" si="0"/>
        <v>33</v>
      </c>
      <c r="B49" s="373" t="s">
        <v>833</v>
      </c>
      <c r="C49" s="373"/>
      <c r="D49" s="373"/>
      <c r="E49" s="373"/>
      <c r="F49" s="373"/>
      <c r="G49" s="373"/>
      <c r="H49" s="373"/>
      <c r="I49" s="373"/>
      <c r="J49" s="373"/>
    </row>
    <row r="50" spans="1:10" ht="18.75">
      <c r="A50" s="301">
        <f t="shared" si="0"/>
        <v>34</v>
      </c>
      <c r="B50" s="297"/>
      <c r="C50" s="297"/>
      <c r="D50" s="297"/>
      <c r="E50" s="297"/>
      <c r="F50" s="297"/>
      <c r="G50" s="297"/>
      <c r="H50" s="306"/>
      <c r="I50" s="306"/>
      <c r="J50" s="306"/>
    </row>
    <row r="51" spans="1:10" ht="18.75">
      <c r="A51" s="301">
        <f t="shared" si="0"/>
        <v>35</v>
      </c>
      <c r="B51" s="304"/>
      <c r="C51" s="304"/>
      <c r="D51" s="304"/>
      <c r="E51" s="304"/>
      <c r="F51" s="304"/>
      <c r="G51" s="304"/>
      <c r="H51" s="306"/>
      <c r="I51" s="306"/>
      <c r="J51" s="306"/>
    </row>
    <row r="52" spans="1:10" ht="23.25" customHeight="1">
      <c r="A52" s="301">
        <f t="shared" si="0"/>
        <v>36</v>
      </c>
      <c r="B52" s="373" t="s">
        <v>834</v>
      </c>
      <c r="C52" s="373"/>
      <c r="D52" s="373"/>
      <c r="E52" s="373"/>
      <c r="F52" s="373"/>
      <c r="G52" s="373"/>
      <c r="H52" s="373"/>
      <c r="I52" s="373"/>
      <c r="J52" s="373"/>
    </row>
    <row r="53" spans="1:10" ht="18.75">
      <c r="A53" s="301">
        <f t="shared" si="0"/>
        <v>37</v>
      </c>
      <c r="B53" s="305"/>
      <c r="C53" s="305"/>
      <c r="D53" s="304"/>
      <c r="E53" s="305"/>
      <c r="F53" s="305"/>
      <c r="G53" s="305"/>
      <c r="H53" s="306"/>
      <c r="I53" s="306"/>
      <c r="J53" s="306"/>
    </row>
    <row r="54" spans="1:10" ht="18.75">
      <c r="A54" s="301">
        <f t="shared" si="0"/>
        <v>38</v>
      </c>
      <c r="B54" s="305"/>
      <c r="C54" s="305"/>
      <c r="D54" s="305"/>
      <c r="E54" s="305"/>
      <c r="F54" s="305"/>
      <c r="G54" s="305"/>
      <c r="H54" s="306"/>
      <c r="I54" s="306"/>
      <c r="J54" s="306"/>
    </row>
    <row r="55" spans="1:10" ht="23.25" customHeight="1">
      <c r="A55" s="301">
        <f t="shared" si="0"/>
        <v>39</v>
      </c>
      <c r="B55" s="373" t="s">
        <v>835</v>
      </c>
      <c r="C55" s="373"/>
      <c r="D55" s="373"/>
      <c r="E55" s="373"/>
      <c r="F55" s="373"/>
      <c r="G55" s="373"/>
      <c r="H55" s="373"/>
      <c r="I55" s="373"/>
      <c r="J55" s="373"/>
    </row>
    <row r="56" spans="1:10" ht="18.75">
      <c r="A56" s="301">
        <f t="shared" si="0"/>
        <v>40</v>
      </c>
      <c r="B56" s="304"/>
      <c r="C56" s="304"/>
      <c r="D56" s="305"/>
      <c r="E56" s="305"/>
      <c r="F56" s="305"/>
      <c r="G56" s="305"/>
      <c r="H56" s="306"/>
      <c r="I56" s="306"/>
      <c r="J56" s="306"/>
    </row>
    <row r="57" spans="1:10" ht="18.75">
      <c r="A57" s="301">
        <f t="shared" si="0"/>
        <v>41</v>
      </c>
      <c r="B57" s="305"/>
      <c r="C57" s="305"/>
      <c r="D57" s="304"/>
      <c r="E57" s="305"/>
      <c r="F57" s="305"/>
      <c r="G57" s="305"/>
      <c r="H57" s="306"/>
      <c r="I57" s="306"/>
      <c r="J57" s="306"/>
    </row>
    <row r="58" spans="1:10" ht="23.25" customHeight="1">
      <c r="A58" s="301">
        <f t="shared" si="0"/>
        <v>42</v>
      </c>
      <c r="B58" s="373" t="s">
        <v>836</v>
      </c>
      <c r="C58" s="373"/>
      <c r="D58" s="373"/>
      <c r="E58" s="373"/>
      <c r="F58" s="373"/>
      <c r="G58" s="373"/>
      <c r="H58" s="373"/>
      <c r="I58" s="373"/>
      <c r="J58" s="373"/>
    </row>
    <row r="59" spans="1:10" ht="18.75">
      <c r="A59" s="301">
        <f t="shared" si="0"/>
        <v>43</v>
      </c>
      <c r="B59" s="305"/>
      <c r="C59" s="305"/>
      <c r="D59" s="304"/>
      <c r="E59" s="305"/>
      <c r="F59" s="305"/>
      <c r="G59" s="305"/>
      <c r="H59" s="306"/>
      <c r="I59" s="306"/>
      <c r="J59" s="306"/>
    </row>
    <row r="60" spans="1:10" ht="18.75">
      <c r="A60" s="301">
        <f t="shared" si="0"/>
        <v>44</v>
      </c>
      <c r="B60" s="305"/>
      <c r="C60" s="305"/>
      <c r="D60" s="305"/>
      <c r="E60" s="305"/>
      <c r="F60" s="305"/>
      <c r="G60" s="305"/>
      <c r="H60" s="306"/>
      <c r="I60" s="306"/>
      <c r="J60" s="306"/>
    </row>
    <row r="61" spans="1:10" ht="23.25" customHeight="1">
      <c r="A61" s="301">
        <f t="shared" si="0"/>
        <v>45</v>
      </c>
      <c r="B61" s="373" t="s">
        <v>837</v>
      </c>
      <c r="C61" s="373"/>
      <c r="D61" s="373"/>
      <c r="E61" s="373"/>
      <c r="F61" s="373"/>
      <c r="G61" s="373"/>
      <c r="H61" s="373"/>
      <c r="I61" s="373"/>
      <c r="J61" s="373"/>
    </row>
    <row r="62" spans="1:10" ht="18.75">
      <c r="A62" s="301">
        <f t="shared" si="0"/>
        <v>46</v>
      </c>
      <c r="B62" s="304"/>
      <c r="C62" s="304"/>
      <c r="D62" s="304"/>
      <c r="E62" s="304"/>
      <c r="F62" s="304"/>
      <c r="G62" s="304"/>
      <c r="H62" s="306"/>
      <c r="I62" s="306"/>
      <c r="J62" s="306"/>
    </row>
    <row r="63" spans="1:10" ht="18.75">
      <c r="A63" s="301">
        <f t="shared" si="0"/>
        <v>47</v>
      </c>
      <c r="B63" s="302"/>
      <c r="C63" s="302"/>
      <c r="D63" s="302"/>
      <c r="E63" s="302"/>
      <c r="F63" s="302"/>
      <c r="G63" s="302"/>
      <c r="H63" s="306"/>
      <c r="I63" s="306"/>
      <c r="J63" s="306"/>
    </row>
    <row r="64" spans="1:10" ht="23.25" customHeight="1">
      <c r="A64" s="301">
        <f t="shared" si="0"/>
        <v>48</v>
      </c>
      <c r="B64" s="373" t="s">
        <v>838</v>
      </c>
      <c r="C64" s="373"/>
      <c r="D64" s="373"/>
      <c r="E64" s="373"/>
      <c r="F64" s="373"/>
      <c r="G64" s="373"/>
      <c r="H64" s="373"/>
      <c r="I64" s="373"/>
      <c r="J64" s="373"/>
    </row>
    <row r="65" spans="1:10" ht="18.75">
      <c r="A65" s="301">
        <f t="shared" si="0"/>
        <v>49</v>
      </c>
      <c r="B65" s="305"/>
      <c r="C65" s="305"/>
      <c r="D65" s="304"/>
      <c r="E65" s="305"/>
      <c r="F65" s="305"/>
      <c r="G65" s="305"/>
      <c r="H65" s="306"/>
      <c r="I65" s="306"/>
      <c r="J65" s="306"/>
    </row>
    <row r="66" spans="1:10" ht="18.75">
      <c r="A66" s="301">
        <f t="shared" si="0"/>
        <v>50</v>
      </c>
      <c r="B66" s="307"/>
      <c r="C66" s="307"/>
      <c r="D66" s="307"/>
      <c r="E66" s="307"/>
      <c r="F66" s="307"/>
      <c r="G66" s="307"/>
      <c r="H66" s="306"/>
      <c r="I66" s="306"/>
      <c r="J66" s="306"/>
    </row>
    <row r="67" spans="1:10" ht="23.25" customHeight="1">
      <c r="A67" s="301">
        <f t="shared" si="0"/>
        <v>51</v>
      </c>
      <c r="B67" s="373" t="s">
        <v>839</v>
      </c>
      <c r="C67" s="373"/>
      <c r="D67" s="373"/>
      <c r="E67" s="373"/>
      <c r="F67" s="373"/>
      <c r="G67" s="373"/>
      <c r="H67" s="373"/>
      <c r="I67" s="373"/>
      <c r="J67" s="373"/>
    </row>
    <row r="68" spans="1:10" ht="18.75">
      <c r="A68" s="301">
        <f t="shared" si="0"/>
        <v>52</v>
      </c>
      <c r="B68" s="305"/>
      <c r="C68" s="305"/>
      <c r="D68" s="304"/>
      <c r="E68" s="305"/>
      <c r="F68" s="305"/>
      <c r="G68" s="305"/>
      <c r="H68" s="306"/>
      <c r="I68" s="306"/>
      <c r="J68" s="306"/>
    </row>
    <row r="69" spans="1:10" ht="18.75">
      <c r="A69" s="301">
        <f t="shared" si="0"/>
        <v>53</v>
      </c>
      <c r="B69" s="305"/>
      <c r="C69" s="305"/>
      <c r="D69" s="304"/>
      <c r="E69" s="305"/>
      <c r="F69" s="305"/>
      <c r="G69" s="305"/>
      <c r="H69" s="306"/>
      <c r="I69" s="306"/>
      <c r="J69" s="306"/>
    </row>
    <row r="70" spans="1:10" ht="23.25" customHeight="1">
      <c r="A70" s="301">
        <f t="shared" si="0"/>
        <v>54</v>
      </c>
      <c r="B70" s="372" t="s">
        <v>840</v>
      </c>
      <c r="C70" s="372"/>
      <c r="D70" s="372"/>
      <c r="E70" s="372"/>
      <c r="F70" s="372"/>
      <c r="G70" s="372"/>
      <c r="H70" s="372"/>
      <c r="I70" s="372"/>
      <c r="J70" s="372"/>
    </row>
    <row r="71" spans="1:10" ht="18.75">
      <c r="A71" s="301">
        <f t="shared" si="0"/>
        <v>55</v>
      </c>
      <c r="B71" s="305"/>
      <c r="C71" s="305"/>
      <c r="D71" s="305"/>
      <c r="E71" s="305"/>
      <c r="F71" s="305"/>
      <c r="G71" s="305"/>
      <c r="H71" s="306"/>
      <c r="I71" s="306"/>
      <c r="J71" s="306"/>
    </row>
    <row r="72" spans="1:10" ht="18.75">
      <c r="A72" s="301">
        <f t="shared" si="0"/>
        <v>56</v>
      </c>
      <c r="B72" s="305"/>
      <c r="C72" s="305"/>
      <c r="D72" s="305"/>
      <c r="E72" s="305"/>
      <c r="F72" s="305"/>
      <c r="G72" s="305"/>
      <c r="H72" s="306"/>
      <c r="I72" s="306"/>
      <c r="J72" s="306"/>
    </row>
    <row r="73" spans="1:10" ht="21.75" customHeight="1">
      <c r="A73" s="301">
        <f t="shared" si="0"/>
        <v>57</v>
      </c>
      <c r="B73" s="372" t="s">
        <v>841</v>
      </c>
      <c r="C73" s="372"/>
      <c r="D73" s="372"/>
      <c r="E73" s="372"/>
      <c r="F73" s="372"/>
      <c r="G73" s="372"/>
      <c r="H73" s="372"/>
      <c r="I73" s="372"/>
      <c r="J73" s="372"/>
    </row>
    <row r="74" spans="1:10" ht="18.75">
      <c r="A74" s="301">
        <f t="shared" si="0"/>
        <v>58</v>
      </c>
      <c r="B74" s="305"/>
      <c r="C74" s="305"/>
      <c r="D74" s="305"/>
      <c r="E74" s="305"/>
      <c r="F74" s="305"/>
      <c r="G74" s="305"/>
      <c r="H74" s="306"/>
      <c r="I74" s="306"/>
      <c r="J74" s="306"/>
    </row>
    <row r="75" spans="1:10" ht="18.75">
      <c r="A75" s="301">
        <f t="shared" si="0"/>
        <v>59</v>
      </c>
      <c r="B75" s="305"/>
      <c r="C75" s="305"/>
      <c r="D75" s="305"/>
      <c r="E75" s="305"/>
      <c r="F75" s="305"/>
      <c r="G75" s="305"/>
      <c r="H75" s="306"/>
      <c r="I75" s="306"/>
      <c r="J75" s="306"/>
    </row>
    <row r="76" spans="1:10" ht="23.25" customHeight="1">
      <c r="A76" s="301">
        <f t="shared" si="0"/>
        <v>60</v>
      </c>
      <c r="B76" s="372" t="s">
        <v>842</v>
      </c>
      <c r="C76" s="372"/>
      <c r="D76" s="372"/>
      <c r="E76" s="372"/>
      <c r="F76" s="372"/>
      <c r="G76" s="372"/>
      <c r="H76" s="372"/>
      <c r="I76" s="372"/>
      <c r="J76" s="372"/>
    </row>
    <row r="77" spans="1:10" ht="56.25">
      <c r="A77" s="301">
        <f t="shared" si="0"/>
        <v>61</v>
      </c>
      <c r="B77" s="305" t="s">
        <v>919</v>
      </c>
      <c r="C77" s="305"/>
      <c r="D77" s="305" t="s">
        <v>920</v>
      </c>
      <c r="E77" s="428">
        <v>15</v>
      </c>
      <c r="F77" s="428">
        <v>15</v>
      </c>
      <c r="G77" s="305"/>
      <c r="H77" s="440"/>
      <c r="I77" s="440"/>
      <c r="J77" s="441">
        <v>75</v>
      </c>
    </row>
    <row r="78" spans="1:10" ht="18.75">
      <c r="A78" s="301">
        <f t="shared" si="0"/>
        <v>62</v>
      </c>
      <c r="B78" s="305"/>
      <c r="C78" s="305"/>
      <c r="D78" s="304"/>
      <c r="E78" s="305"/>
      <c r="F78" s="305"/>
      <c r="G78" s="305"/>
      <c r="H78" s="306"/>
      <c r="I78" s="306"/>
      <c r="J78" s="306"/>
    </row>
    <row r="79" spans="1:10" ht="24.75" customHeight="1">
      <c r="A79" s="301">
        <f t="shared" si="0"/>
        <v>63</v>
      </c>
      <c r="B79" s="372" t="s">
        <v>843</v>
      </c>
      <c r="C79" s="372"/>
      <c r="D79" s="372"/>
      <c r="E79" s="372"/>
      <c r="F79" s="372"/>
      <c r="G79" s="372"/>
      <c r="H79" s="372"/>
      <c r="I79" s="372"/>
      <c r="J79" s="372"/>
    </row>
    <row r="80" spans="1:10" ht="18.75">
      <c r="A80" s="301">
        <f aca="true" t="shared" si="1" ref="A80:A103">SUM(A79+1)</f>
        <v>64</v>
      </c>
      <c r="B80" s="307"/>
      <c r="C80" s="307"/>
      <c r="D80" s="307"/>
      <c r="E80" s="307"/>
      <c r="F80" s="307"/>
      <c r="G80" s="307"/>
      <c r="H80" s="306"/>
      <c r="I80" s="306"/>
      <c r="J80" s="306"/>
    </row>
    <row r="81" spans="1:10" ht="18.75">
      <c r="A81" s="301">
        <f t="shared" si="1"/>
        <v>65</v>
      </c>
      <c r="B81" s="305"/>
      <c r="C81" s="305"/>
      <c r="D81" s="305"/>
      <c r="E81" s="305"/>
      <c r="F81" s="305"/>
      <c r="G81" s="305"/>
      <c r="H81" s="306"/>
      <c r="I81" s="306"/>
      <c r="J81" s="306"/>
    </row>
    <row r="82" spans="1:10" ht="23.25" customHeight="1">
      <c r="A82" s="301">
        <f t="shared" si="1"/>
        <v>66</v>
      </c>
      <c r="B82" s="368" t="s">
        <v>844</v>
      </c>
      <c r="C82" s="368"/>
      <c r="D82" s="368"/>
      <c r="E82" s="368"/>
      <c r="F82" s="368"/>
      <c r="G82" s="368"/>
      <c r="H82" s="368"/>
      <c r="I82" s="368"/>
      <c r="J82" s="368"/>
    </row>
    <row r="83" spans="1:10" ht="78.75">
      <c r="A83" s="301">
        <f t="shared" si="1"/>
        <v>67</v>
      </c>
      <c r="B83" s="431" t="s">
        <v>913</v>
      </c>
      <c r="C83" s="432" t="s">
        <v>914</v>
      </c>
      <c r="D83" s="431" t="s">
        <v>915</v>
      </c>
      <c r="E83" s="434">
        <v>1150</v>
      </c>
      <c r="F83" s="434"/>
      <c r="G83" s="434"/>
      <c r="H83" s="435">
        <v>1150</v>
      </c>
      <c r="I83" s="433"/>
      <c r="J83" s="433"/>
    </row>
    <row r="84" spans="1:10" ht="131.25">
      <c r="A84" s="301">
        <f t="shared" si="1"/>
        <v>68</v>
      </c>
      <c r="B84" s="305" t="s">
        <v>916</v>
      </c>
      <c r="C84" s="305"/>
      <c r="D84" s="304" t="s">
        <v>917</v>
      </c>
      <c r="E84" s="434">
        <v>850</v>
      </c>
      <c r="F84" s="428"/>
      <c r="G84" s="428"/>
      <c r="H84" s="436">
        <v>850</v>
      </c>
      <c r="I84" s="306"/>
      <c r="J84" s="306"/>
    </row>
    <row r="85" spans="1:10" ht="27.75" customHeight="1">
      <c r="A85" s="301">
        <f t="shared" si="1"/>
        <v>69</v>
      </c>
      <c r="B85" s="372" t="s">
        <v>845</v>
      </c>
      <c r="C85" s="372"/>
      <c r="D85" s="372"/>
      <c r="E85" s="372"/>
      <c r="F85" s="372"/>
      <c r="G85" s="372"/>
      <c r="H85" s="372"/>
      <c r="I85" s="372"/>
      <c r="J85" s="372"/>
    </row>
    <row r="86" spans="1:10" ht="18.75">
      <c r="A86" s="301">
        <f t="shared" si="1"/>
        <v>70</v>
      </c>
      <c r="B86" s="305"/>
      <c r="C86" s="305"/>
      <c r="D86" s="304"/>
      <c r="E86" s="305"/>
      <c r="F86" s="305"/>
      <c r="G86" s="305"/>
      <c r="H86" s="306"/>
      <c r="I86" s="306"/>
      <c r="J86" s="306"/>
    </row>
    <row r="87" spans="1:10" ht="18.75">
      <c r="A87" s="301">
        <f t="shared" si="1"/>
        <v>71</v>
      </c>
      <c r="B87" s="305"/>
      <c r="C87" s="305"/>
      <c r="D87" s="304"/>
      <c r="E87" s="305"/>
      <c r="F87" s="305"/>
      <c r="G87" s="305"/>
      <c r="H87" s="306"/>
      <c r="I87" s="306"/>
      <c r="J87" s="306"/>
    </row>
    <row r="88" spans="1:10" ht="23.25" customHeight="1">
      <c r="A88" s="301">
        <f t="shared" si="1"/>
        <v>72</v>
      </c>
      <c r="B88" s="372" t="s">
        <v>846</v>
      </c>
      <c r="C88" s="372"/>
      <c r="D88" s="372"/>
      <c r="E88" s="372"/>
      <c r="F88" s="372"/>
      <c r="G88" s="372"/>
      <c r="H88" s="372"/>
      <c r="I88" s="372"/>
      <c r="J88" s="372"/>
    </row>
    <row r="89" spans="1:10" ht="93.75">
      <c r="A89" s="301">
        <f t="shared" si="1"/>
        <v>73</v>
      </c>
      <c r="B89" s="305" t="s">
        <v>910</v>
      </c>
      <c r="C89" s="305"/>
      <c r="D89" s="304" t="s">
        <v>918</v>
      </c>
      <c r="E89" s="428">
        <v>13.4</v>
      </c>
      <c r="F89" s="428">
        <v>13.4</v>
      </c>
      <c r="G89" s="305"/>
      <c r="H89" s="306"/>
      <c r="I89" s="306"/>
      <c r="J89" s="306"/>
    </row>
    <row r="90" spans="1:10" ht="18.75">
      <c r="A90" s="301">
        <f t="shared" si="1"/>
        <v>74</v>
      </c>
      <c r="B90" s="305"/>
      <c r="C90" s="305"/>
      <c r="D90" s="304"/>
      <c r="E90" s="305"/>
      <c r="F90" s="305"/>
      <c r="G90" s="305"/>
      <c r="H90" s="306"/>
      <c r="I90" s="306"/>
      <c r="J90" s="306"/>
    </row>
    <row r="91" spans="1:10" ht="18.75" customHeight="1">
      <c r="A91" s="301">
        <f t="shared" si="1"/>
        <v>75</v>
      </c>
      <c r="B91" s="375" t="s">
        <v>847</v>
      </c>
      <c r="C91" s="376"/>
      <c r="D91" s="376"/>
      <c r="E91" s="376"/>
      <c r="F91" s="376"/>
      <c r="G91" s="376"/>
      <c r="H91" s="376"/>
      <c r="I91" s="376"/>
      <c r="J91" s="377"/>
    </row>
    <row r="92" spans="1:10" ht="18.75">
      <c r="A92" s="301">
        <f t="shared" si="1"/>
        <v>76</v>
      </c>
      <c r="B92" s="305"/>
      <c r="C92" s="305"/>
      <c r="D92" s="304"/>
      <c r="E92" s="305"/>
      <c r="F92" s="305"/>
      <c r="G92" s="305"/>
      <c r="H92" s="306"/>
      <c r="I92" s="306"/>
      <c r="J92" s="306"/>
    </row>
    <row r="93" spans="1:10" ht="18.75">
      <c r="A93" s="301">
        <f t="shared" si="1"/>
        <v>77</v>
      </c>
      <c r="B93" s="305"/>
      <c r="C93" s="305"/>
      <c r="D93" s="304"/>
      <c r="E93" s="305"/>
      <c r="F93" s="305"/>
      <c r="G93" s="305"/>
      <c r="H93" s="306"/>
      <c r="I93" s="306"/>
      <c r="J93" s="306"/>
    </row>
    <row r="94" spans="1:10" ht="23.25" customHeight="1">
      <c r="A94" s="301">
        <f t="shared" si="1"/>
        <v>78</v>
      </c>
      <c r="B94" s="372" t="s">
        <v>848</v>
      </c>
      <c r="C94" s="372"/>
      <c r="D94" s="372"/>
      <c r="E94" s="372"/>
      <c r="F94" s="372"/>
      <c r="G94" s="372"/>
      <c r="H94" s="372"/>
      <c r="I94" s="372"/>
      <c r="J94" s="372"/>
    </row>
    <row r="95" spans="1:10" ht="18.75">
      <c r="A95" s="301">
        <f t="shared" si="1"/>
        <v>79</v>
      </c>
      <c r="B95" s="304"/>
      <c r="C95" s="304"/>
      <c r="D95" s="304"/>
      <c r="E95" s="304"/>
      <c r="F95" s="304"/>
      <c r="G95" s="304"/>
      <c r="H95" s="306"/>
      <c r="I95" s="306"/>
      <c r="J95" s="306"/>
    </row>
    <row r="96" spans="1:10" ht="18.75">
      <c r="A96" s="301">
        <f t="shared" si="1"/>
        <v>80</v>
      </c>
      <c r="B96" s="304"/>
      <c r="C96" s="304"/>
      <c r="D96" s="304"/>
      <c r="E96" s="304"/>
      <c r="F96" s="304"/>
      <c r="G96" s="304"/>
      <c r="H96" s="306"/>
      <c r="I96" s="306"/>
      <c r="J96" s="306"/>
    </row>
    <row r="97" spans="1:10" ht="23.25" customHeight="1">
      <c r="A97" s="301">
        <f t="shared" si="1"/>
        <v>81</v>
      </c>
      <c r="B97" s="372" t="s">
        <v>849</v>
      </c>
      <c r="C97" s="372"/>
      <c r="D97" s="372"/>
      <c r="E97" s="372"/>
      <c r="F97" s="372"/>
      <c r="G97" s="372"/>
      <c r="H97" s="372"/>
      <c r="I97" s="372"/>
      <c r="J97" s="372"/>
    </row>
    <row r="98" spans="1:10" ht="18.75">
      <c r="A98" s="301">
        <f t="shared" si="1"/>
        <v>82</v>
      </c>
      <c r="B98" s="304"/>
      <c r="C98" s="304"/>
      <c r="D98" s="304"/>
      <c r="E98" s="304"/>
      <c r="F98" s="304"/>
      <c r="G98" s="304"/>
      <c r="H98" s="306"/>
      <c r="I98" s="306"/>
      <c r="J98" s="306"/>
    </row>
    <row r="99" spans="1:10" ht="18.75">
      <c r="A99" s="301">
        <f t="shared" si="1"/>
        <v>83</v>
      </c>
      <c r="B99" s="305"/>
      <c r="C99" s="305"/>
      <c r="D99" s="304"/>
      <c r="E99" s="304"/>
      <c r="F99" s="304"/>
      <c r="G99" s="304"/>
      <c r="H99" s="306"/>
      <c r="I99" s="306"/>
      <c r="J99" s="306"/>
    </row>
    <row r="100" spans="1:10" ht="23.25" customHeight="1">
      <c r="A100" s="301">
        <f t="shared" si="1"/>
        <v>84</v>
      </c>
      <c r="B100" s="372" t="s">
        <v>850</v>
      </c>
      <c r="C100" s="372"/>
      <c r="D100" s="372"/>
      <c r="E100" s="372"/>
      <c r="F100" s="372"/>
      <c r="G100" s="372"/>
      <c r="H100" s="372"/>
      <c r="I100" s="372"/>
      <c r="J100" s="372"/>
    </row>
    <row r="101" spans="1:10" ht="56.25">
      <c r="A101" s="301">
        <f t="shared" si="1"/>
        <v>85</v>
      </c>
      <c r="B101" s="442" t="s">
        <v>912</v>
      </c>
      <c r="C101" s="429" t="s">
        <v>921</v>
      </c>
      <c r="D101" s="305" t="s">
        <v>911</v>
      </c>
      <c r="E101" s="428">
        <v>10.11</v>
      </c>
      <c r="F101" s="428"/>
      <c r="G101" s="428"/>
      <c r="H101" s="438">
        <v>10.11</v>
      </c>
      <c r="I101" s="440"/>
      <c r="J101" s="440"/>
    </row>
    <row r="102" spans="1:10" ht="18.75">
      <c r="A102" s="301">
        <f t="shared" si="1"/>
        <v>86</v>
      </c>
      <c r="B102" s="305"/>
      <c r="C102" s="305"/>
      <c r="D102" s="305"/>
      <c r="E102" s="305"/>
      <c r="F102" s="305"/>
      <c r="G102" s="305"/>
      <c r="H102" s="440"/>
      <c r="I102" s="440"/>
      <c r="J102" s="440"/>
    </row>
    <row r="103" spans="1:10" ht="18.75" customHeight="1">
      <c r="A103" s="301">
        <f t="shared" si="1"/>
        <v>87</v>
      </c>
      <c r="B103" s="372" t="s">
        <v>851</v>
      </c>
      <c r="C103" s="372"/>
      <c r="D103" s="372"/>
      <c r="E103" s="443">
        <f>E12+E13+E14+E15+E29+E41+E77+E83+E84+E89+E101</f>
        <v>2328.71</v>
      </c>
      <c r="F103" s="443">
        <f>F12+F13+F14+F15+F29+F41+F77+F83+F84+F89+F101</f>
        <v>314.59999999999997</v>
      </c>
      <c r="G103" s="443">
        <f>G12+G13+G14+G15+G29+G41+G77+G83+G84+G89+G101</f>
        <v>5</v>
      </c>
      <c r="H103" s="443">
        <f>H12+H13+H14+H15+H29+H41+H77+H83+H84+H89+H101</f>
        <v>2015.11</v>
      </c>
      <c r="I103" s="443">
        <f>I12+I13+I14+I15+I29+I41+I77+I83+I84+I89+I101</f>
        <v>18</v>
      </c>
      <c r="J103" s="443">
        <f>J12+J13+J14+J15+J29+J41+J77+J83+J84+J89+J101</f>
        <v>1510</v>
      </c>
    </row>
    <row r="104" spans="2:6" ht="12.75">
      <c r="B104" s="439"/>
      <c r="C104" s="439"/>
      <c r="D104" s="439"/>
      <c r="E104" s="439"/>
      <c r="F104" s="439"/>
    </row>
    <row r="105" spans="2:6" ht="12.75">
      <c r="B105" s="439"/>
      <c r="C105" s="439"/>
      <c r="D105" s="439"/>
      <c r="E105" s="439"/>
      <c r="F105" s="439"/>
    </row>
    <row r="106" spans="2:6" s="444" customFormat="1" ht="20.25">
      <c r="B106" s="445" t="s">
        <v>922</v>
      </c>
      <c r="C106" s="445"/>
      <c r="D106" s="445"/>
      <c r="E106" s="445"/>
      <c r="F106" s="445" t="s">
        <v>889</v>
      </c>
    </row>
    <row r="131" ht="15.75" customHeight="1"/>
  </sheetData>
  <sheetProtection/>
  <mergeCells count="47">
    <mergeCell ref="B103:D103"/>
    <mergeCell ref="B85:J85"/>
    <mergeCell ref="B88:J88"/>
    <mergeCell ref="B91:J91"/>
    <mergeCell ref="B94:J94"/>
    <mergeCell ref="B97:J97"/>
    <mergeCell ref="B100:J100"/>
    <mergeCell ref="B67:J67"/>
    <mergeCell ref="B70:J70"/>
    <mergeCell ref="B73:J73"/>
    <mergeCell ref="B76:J76"/>
    <mergeCell ref="B79:J79"/>
    <mergeCell ref="B82:J82"/>
    <mergeCell ref="B49:J49"/>
    <mergeCell ref="B52:J52"/>
    <mergeCell ref="B55:J55"/>
    <mergeCell ref="B58:J58"/>
    <mergeCell ref="B61:J61"/>
    <mergeCell ref="B64:J64"/>
    <mergeCell ref="B31:J31"/>
    <mergeCell ref="B34:J34"/>
    <mergeCell ref="B37:J37"/>
    <mergeCell ref="B40:J40"/>
    <mergeCell ref="B43:J43"/>
    <mergeCell ref="B46:E46"/>
    <mergeCell ref="B17:J17"/>
    <mergeCell ref="B20:J20"/>
    <mergeCell ref="B21:J21"/>
    <mergeCell ref="B24:J24"/>
    <mergeCell ref="B27:J27"/>
    <mergeCell ref="B28:J28"/>
    <mergeCell ref="J6:J9"/>
    <mergeCell ref="E7:E9"/>
    <mergeCell ref="F7:H7"/>
    <mergeCell ref="F8:F9"/>
    <mergeCell ref="G8:G9"/>
    <mergeCell ref="B11:J11"/>
    <mergeCell ref="A6:A9"/>
    <mergeCell ref="B6:B9"/>
    <mergeCell ref="C6:C9"/>
    <mergeCell ref="D6:D9"/>
    <mergeCell ref="A1:J1"/>
    <mergeCell ref="A2:J2"/>
    <mergeCell ref="A3:J3"/>
    <mergeCell ref="A4:J4"/>
    <mergeCell ref="E6:H6"/>
    <mergeCell ref="I6:I9"/>
  </mergeCells>
  <printOptions/>
  <pageMargins left="0.75" right="0.75" top="0.43" bottom="0.4" header="0.5" footer="0.5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G105"/>
  <sheetViews>
    <sheetView zoomScaleSheetLayoutView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00390625" defaultRowHeight="12.75"/>
  <cols>
    <col min="1" max="1" width="5.625" style="0" customWidth="1"/>
    <col min="2" max="2" width="84.375" style="0" customWidth="1"/>
    <col min="3" max="3" width="15.125" style="0" bestFit="1" customWidth="1"/>
    <col min="4" max="7" width="10.00390625" style="0" bestFit="1" customWidth="1"/>
  </cols>
  <sheetData>
    <row r="1" spans="1:4" ht="15.75">
      <c r="A1" s="45"/>
      <c r="B1" s="8" t="s">
        <v>226</v>
      </c>
      <c r="C1" s="43"/>
      <c r="D1" s="44"/>
    </row>
    <row r="2" spans="2:4" ht="12.75">
      <c r="B2" s="8" t="s">
        <v>601</v>
      </c>
      <c r="C2" s="8"/>
      <c r="D2" s="8"/>
    </row>
    <row r="3" ht="13.5" thickBot="1">
      <c r="B3" t="s">
        <v>602</v>
      </c>
    </row>
    <row r="4" spans="1:7" ht="33" thickBot="1" thickTop="1">
      <c r="A4" s="47" t="s">
        <v>253</v>
      </c>
      <c r="B4" s="51"/>
      <c r="C4" s="52" t="s">
        <v>268</v>
      </c>
      <c r="D4" s="52" t="s">
        <v>380</v>
      </c>
      <c r="E4" s="52" t="s">
        <v>229</v>
      </c>
      <c r="F4" s="52" t="s">
        <v>228</v>
      </c>
      <c r="G4" s="53" t="s">
        <v>227</v>
      </c>
    </row>
    <row r="5" spans="1:7" ht="32.25" thickTop="1">
      <c r="A5" s="384" t="s">
        <v>603</v>
      </c>
      <c r="B5" s="67" t="s">
        <v>381</v>
      </c>
      <c r="C5" s="68" t="s">
        <v>606</v>
      </c>
      <c r="D5" s="85"/>
      <c r="E5" s="85"/>
      <c r="F5" s="86"/>
      <c r="G5" s="87"/>
    </row>
    <row r="6" spans="1:7" ht="15.75">
      <c r="A6" s="380"/>
      <c r="B6" s="67" t="s">
        <v>382</v>
      </c>
      <c r="C6" s="70" t="s">
        <v>383</v>
      </c>
      <c r="D6" s="85"/>
      <c r="E6" s="85"/>
      <c r="F6" s="86"/>
      <c r="G6" s="87"/>
    </row>
    <row r="7" spans="1:7" ht="31.5">
      <c r="A7" s="380"/>
      <c r="B7" s="67" t="s">
        <v>200</v>
      </c>
      <c r="C7" s="68" t="s">
        <v>384</v>
      </c>
      <c r="D7" s="85"/>
      <c r="E7" s="85"/>
      <c r="F7" s="88"/>
      <c r="G7" s="89"/>
    </row>
    <row r="8" spans="1:7" ht="15.75">
      <c r="A8" s="71"/>
      <c r="B8" s="67"/>
      <c r="C8" s="68"/>
      <c r="D8" s="68"/>
      <c r="E8" s="68"/>
      <c r="F8" s="68"/>
      <c r="G8" s="90"/>
    </row>
    <row r="9" spans="1:7" ht="31.5">
      <c r="A9" s="380" t="s">
        <v>385</v>
      </c>
      <c r="B9" s="67" t="s">
        <v>386</v>
      </c>
      <c r="C9" s="68"/>
      <c r="D9" s="68"/>
      <c r="E9" s="68"/>
      <c r="F9" s="68"/>
      <c r="G9" s="90"/>
    </row>
    <row r="10" spans="1:7" ht="15.75">
      <c r="A10" s="380"/>
      <c r="B10" s="67" t="s">
        <v>387</v>
      </c>
      <c r="C10" s="68" t="s">
        <v>606</v>
      </c>
      <c r="D10" s="85"/>
      <c r="E10" s="85"/>
      <c r="F10" s="68"/>
      <c r="G10" s="91"/>
    </row>
    <row r="11" spans="1:7" ht="15.75">
      <c r="A11" s="380"/>
      <c r="B11" s="67" t="s">
        <v>388</v>
      </c>
      <c r="C11" s="70" t="s">
        <v>383</v>
      </c>
      <c r="D11" s="85"/>
      <c r="E11" s="85"/>
      <c r="F11" s="68"/>
      <c r="G11" s="90"/>
    </row>
    <row r="12" spans="1:7" ht="31.5">
      <c r="A12" s="71"/>
      <c r="B12" s="67" t="s">
        <v>389</v>
      </c>
      <c r="C12" s="68" t="s">
        <v>384</v>
      </c>
      <c r="D12" s="85"/>
      <c r="E12" s="85"/>
      <c r="F12" s="68"/>
      <c r="G12" s="90"/>
    </row>
    <row r="13" spans="1:7" ht="15.75">
      <c r="A13" s="72"/>
      <c r="B13" s="67"/>
      <c r="C13" s="68"/>
      <c r="D13" s="68"/>
      <c r="E13" s="68"/>
      <c r="F13" s="68"/>
      <c r="G13" s="90"/>
    </row>
    <row r="14" spans="1:7" ht="31.5">
      <c r="A14" s="69" t="s">
        <v>390</v>
      </c>
      <c r="B14" s="67" t="s">
        <v>391</v>
      </c>
      <c r="C14" s="68" t="s">
        <v>606</v>
      </c>
      <c r="D14" s="85"/>
      <c r="E14" s="85"/>
      <c r="F14" s="68"/>
      <c r="G14" s="90"/>
    </row>
    <row r="15" spans="1:7" ht="15.75">
      <c r="A15" s="69"/>
      <c r="B15" s="67" t="s">
        <v>392</v>
      </c>
      <c r="C15" s="70" t="s">
        <v>383</v>
      </c>
      <c r="D15" s="85"/>
      <c r="E15" s="85"/>
      <c r="F15" s="68"/>
      <c r="G15" s="90"/>
    </row>
    <row r="16" spans="1:7" ht="15.75">
      <c r="A16" s="69"/>
      <c r="B16" s="67" t="s">
        <v>393</v>
      </c>
      <c r="C16" s="68" t="s">
        <v>384</v>
      </c>
      <c r="D16" s="85"/>
      <c r="E16" s="85"/>
      <c r="F16" s="68"/>
      <c r="G16" s="90"/>
    </row>
    <row r="17" spans="1:7" ht="15.75">
      <c r="A17" s="71"/>
      <c r="B17" s="67"/>
      <c r="C17" s="68"/>
      <c r="D17" s="68"/>
      <c r="E17" s="68"/>
      <c r="F17" s="68"/>
      <c r="G17" s="90"/>
    </row>
    <row r="18" spans="1:7" ht="31.5">
      <c r="A18" s="380" t="s">
        <v>394</v>
      </c>
      <c r="B18" s="67" t="s">
        <v>395</v>
      </c>
      <c r="C18" s="68" t="s">
        <v>396</v>
      </c>
      <c r="D18" s="85"/>
      <c r="E18" s="85"/>
      <c r="F18" s="68"/>
      <c r="G18" s="90"/>
    </row>
    <row r="19" spans="1:7" ht="15.75">
      <c r="A19" s="380"/>
      <c r="B19" s="73" t="s">
        <v>256</v>
      </c>
      <c r="C19" s="70"/>
      <c r="D19" s="85"/>
      <c r="E19" s="85"/>
      <c r="F19" s="68"/>
      <c r="G19" s="90"/>
    </row>
    <row r="20" spans="1:7" ht="15.75">
      <c r="A20" s="380"/>
      <c r="B20" s="73" t="s">
        <v>282</v>
      </c>
      <c r="C20" s="70" t="s">
        <v>605</v>
      </c>
      <c r="D20" s="85"/>
      <c r="E20" s="85"/>
      <c r="F20" s="68"/>
      <c r="G20" s="90"/>
    </row>
    <row r="21" spans="1:7" ht="15.75">
      <c r="A21" s="380"/>
      <c r="B21" s="73" t="s">
        <v>568</v>
      </c>
      <c r="C21" s="70" t="s">
        <v>605</v>
      </c>
      <c r="D21" s="85"/>
      <c r="E21" s="85"/>
      <c r="F21" s="68"/>
      <c r="G21" s="90"/>
    </row>
    <row r="22" spans="1:7" ht="15.75">
      <c r="A22" s="380"/>
      <c r="B22" s="73" t="s">
        <v>569</v>
      </c>
      <c r="C22" s="70" t="s">
        <v>605</v>
      </c>
      <c r="D22" s="85"/>
      <c r="E22" s="85"/>
      <c r="F22" s="68"/>
      <c r="G22" s="90"/>
    </row>
    <row r="23" spans="1:7" ht="15.75">
      <c r="A23" s="380"/>
      <c r="B23" s="73" t="s">
        <v>570</v>
      </c>
      <c r="C23" s="70" t="s">
        <v>605</v>
      </c>
      <c r="D23" s="85"/>
      <c r="E23" s="85"/>
      <c r="F23" s="68"/>
      <c r="G23" s="90"/>
    </row>
    <row r="24" spans="1:7" ht="15.75">
      <c r="A24" s="380"/>
      <c r="B24" s="73" t="s">
        <v>283</v>
      </c>
      <c r="C24" s="70" t="s">
        <v>605</v>
      </c>
      <c r="D24" s="85"/>
      <c r="E24" s="85"/>
      <c r="F24" s="68"/>
      <c r="G24" s="90"/>
    </row>
    <row r="25" spans="1:7" ht="31.5">
      <c r="A25" s="380"/>
      <c r="B25" s="67" t="s">
        <v>399</v>
      </c>
      <c r="C25" s="68" t="s">
        <v>384</v>
      </c>
      <c r="D25" s="85"/>
      <c r="E25" s="85"/>
      <c r="F25" s="68"/>
      <c r="G25" s="90"/>
    </row>
    <row r="26" spans="1:7" ht="15.75">
      <c r="A26" s="69"/>
      <c r="B26" s="67"/>
      <c r="C26" s="68"/>
      <c r="D26" s="85"/>
      <c r="E26" s="85"/>
      <c r="F26" s="68"/>
      <c r="G26" s="90"/>
    </row>
    <row r="27" spans="1:7" ht="15.75">
      <c r="A27" s="380" t="s">
        <v>400</v>
      </c>
      <c r="B27" s="67" t="s">
        <v>401</v>
      </c>
      <c r="C27" s="68" t="s">
        <v>402</v>
      </c>
      <c r="D27" s="85"/>
      <c r="E27" s="85"/>
      <c r="F27" s="68"/>
      <c r="G27" s="90"/>
    </row>
    <row r="28" spans="1:7" ht="15.75">
      <c r="A28" s="380"/>
      <c r="B28" s="73" t="s">
        <v>256</v>
      </c>
      <c r="C28" s="68"/>
      <c r="D28" s="85"/>
      <c r="E28" s="85"/>
      <c r="F28" s="68"/>
      <c r="G28" s="90"/>
    </row>
    <row r="29" spans="1:7" ht="15.75">
      <c r="A29" s="380"/>
      <c r="B29" s="73" t="s">
        <v>282</v>
      </c>
      <c r="C29" s="68" t="s">
        <v>402</v>
      </c>
      <c r="D29" s="85"/>
      <c r="E29" s="85"/>
      <c r="F29" s="68"/>
      <c r="G29" s="90"/>
    </row>
    <row r="30" spans="1:7" ht="15.75">
      <c r="A30" s="380"/>
      <c r="B30" s="73" t="s">
        <v>568</v>
      </c>
      <c r="C30" s="68" t="s">
        <v>402</v>
      </c>
      <c r="D30" s="85"/>
      <c r="E30" s="85"/>
      <c r="F30" s="68"/>
      <c r="G30" s="90"/>
    </row>
    <row r="31" spans="1:7" ht="15.75">
      <c r="A31" s="380"/>
      <c r="B31" s="73" t="s">
        <v>569</v>
      </c>
      <c r="C31" s="68" t="s">
        <v>402</v>
      </c>
      <c r="D31" s="85"/>
      <c r="E31" s="85"/>
      <c r="F31" s="68"/>
      <c r="G31" s="90"/>
    </row>
    <row r="32" spans="1:7" ht="15.75">
      <c r="A32" s="380"/>
      <c r="B32" s="73" t="s">
        <v>570</v>
      </c>
      <c r="C32" s="68" t="s">
        <v>402</v>
      </c>
      <c r="D32" s="85"/>
      <c r="E32" s="85"/>
      <c r="F32" s="68"/>
      <c r="G32" s="90"/>
    </row>
    <row r="33" spans="1:7" ht="15.75">
      <c r="A33" s="380"/>
      <c r="B33" s="73" t="s">
        <v>283</v>
      </c>
      <c r="C33" s="68" t="s">
        <v>402</v>
      </c>
      <c r="D33" s="85"/>
      <c r="E33" s="85"/>
      <c r="F33" s="68"/>
      <c r="G33" s="90"/>
    </row>
    <row r="34" spans="1:7" ht="15.75">
      <c r="A34" s="72"/>
      <c r="B34" s="73"/>
      <c r="C34" s="68"/>
      <c r="D34" s="85"/>
      <c r="E34" s="85"/>
      <c r="F34" s="68"/>
      <c r="G34" s="90"/>
    </row>
    <row r="35" spans="1:7" ht="15.75">
      <c r="A35" s="380" t="s">
        <v>604</v>
      </c>
      <c r="B35" s="381" t="s">
        <v>403</v>
      </c>
      <c r="C35" s="68" t="s">
        <v>606</v>
      </c>
      <c r="D35" s="85"/>
      <c r="E35" s="85"/>
      <c r="F35" s="68"/>
      <c r="G35" s="90"/>
    </row>
    <row r="36" spans="1:7" ht="15.75">
      <c r="A36" s="380"/>
      <c r="B36" s="385"/>
      <c r="C36" s="70" t="s">
        <v>383</v>
      </c>
      <c r="D36" s="85"/>
      <c r="E36" s="85"/>
      <c r="F36" s="68"/>
      <c r="G36" s="90"/>
    </row>
    <row r="37" spans="1:7" ht="15.75">
      <c r="A37" s="380"/>
      <c r="B37" s="67" t="s">
        <v>404</v>
      </c>
      <c r="C37" s="68"/>
      <c r="D37" s="85"/>
      <c r="E37" s="85"/>
      <c r="F37" s="68"/>
      <c r="G37" s="90"/>
    </row>
    <row r="38" spans="1:7" ht="15.75">
      <c r="A38" s="380"/>
      <c r="B38" s="381" t="s">
        <v>405</v>
      </c>
      <c r="C38" s="68" t="s">
        <v>606</v>
      </c>
      <c r="D38" s="85"/>
      <c r="E38" s="85"/>
      <c r="F38" s="68"/>
      <c r="G38" s="90"/>
    </row>
    <row r="39" spans="1:7" ht="15.75">
      <c r="A39" s="380"/>
      <c r="B39" s="381"/>
      <c r="C39" s="70" t="s">
        <v>383</v>
      </c>
      <c r="D39" s="85"/>
      <c r="E39" s="85"/>
      <c r="F39" s="68"/>
      <c r="G39" s="90"/>
    </row>
    <row r="40" spans="1:7" ht="15.75">
      <c r="A40" s="380"/>
      <c r="B40" s="381" t="s">
        <v>406</v>
      </c>
      <c r="C40" s="68" t="s">
        <v>606</v>
      </c>
      <c r="D40" s="85"/>
      <c r="E40" s="85"/>
      <c r="F40" s="68"/>
      <c r="G40" s="90"/>
    </row>
    <row r="41" spans="1:7" ht="15.75">
      <c r="A41" s="380"/>
      <c r="B41" s="381"/>
      <c r="C41" s="70" t="s">
        <v>383</v>
      </c>
      <c r="D41" s="85"/>
      <c r="E41" s="85"/>
      <c r="F41" s="68"/>
      <c r="G41" s="90"/>
    </row>
    <row r="42" spans="1:7" ht="15.75">
      <c r="A42" s="380"/>
      <c r="B42" s="381" t="s">
        <v>407</v>
      </c>
      <c r="C42" s="68" t="s">
        <v>606</v>
      </c>
      <c r="D42" s="85"/>
      <c r="E42" s="85"/>
      <c r="F42" s="68"/>
      <c r="G42" s="90"/>
    </row>
    <row r="43" spans="1:7" ht="15.75">
      <c r="A43" s="380"/>
      <c r="B43" s="381"/>
      <c r="C43" s="70" t="s">
        <v>383</v>
      </c>
      <c r="D43" s="85"/>
      <c r="E43" s="85"/>
      <c r="F43" s="68"/>
      <c r="G43" s="90"/>
    </row>
    <row r="44" spans="1:7" ht="15.75">
      <c r="A44" s="380"/>
      <c r="B44" s="381" t="s">
        <v>408</v>
      </c>
      <c r="C44" s="68" t="s">
        <v>606</v>
      </c>
      <c r="D44" s="85"/>
      <c r="E44" s="85"/>
      <c r="F44" s="68"/>
      <c r="G44" s="90"/>
    </row>
    <row r="45" spans="1:7" ht="15.75">
      <c r="A45" s="380"/>
      <c r="B45" s="381"/>
      <c r="C45" s="70" t="s">
        <v>383</v>
      </c>
      <c r="D45" s="85"/>
      <c r="E45" s="85"/>
      <c r="F45" s="68"/>
      <c r="G45" s="90"/>
    </row>
    <row r="46" spans="1:7" ht="15.75">
      <c r="A46" s="380"/>
      <c r="B46" s="381" t="s">
        <v>409</v>
      </c>
      <c r="C46" s="68" t="s">
        <v>606</v>
      </c>
      <c r="D46" s="85"/>
      <c r="E46" s="85"/>
      <c r="F46" s="68"/>
      <c r="G46" s="90"/>
    </row>
    <row r="47" spans="1:7" ht="15.75">
      <c r="A47" s="380"/>
      <c r="B47" s="381"/>
      <c r="C47" s="70" t="s">
        <v>383</v>
      </c>
      <c r="D47" s="85"/>
      <c r="E47" s="85"/>
      <c r="F47" s="68"/>
      <c r="G47" s="90"/>
    </row>
    <row r="48" spans="1:7" ht="15.75">
      <c r="A48" s="380"/>
      <c r="B48" s="381" t="s">
        <v>410</v>
      </c>
      <c r="C48" s="68" t="s">
        <v>606</v>
      </c>
      <c r="D48" s="85"/>
      <c r="E48" s="85"/>
      <c r="F48" s="68"/>
      <c r="G48" s="90"/>
    </row>
    <row r="49" spans="1:7" ht="15.75">
      <c r="A49" s="380"/>
      <c r="B49" s="381"/>
      <c r="C49" s="70" t="s">
        <v>383</v>
      </c>
      <c r="D49" s="85"/>
      <c r="E49" s="85"/>
      <c r="F49" s="68"/>
      <c r="G49" s="90"/>
    </row>
    <row r="50" spans="1:7" ht="15.75">
      <c r="A50" s="380"/>
      <c r="B50" s="381" t="s">
        <v>411</v>
      </c>
      <c r="C50" s="68" t="s">
        <v>606</v>
      </c>
      <c r="D50" s="85"/>
      <c r="E50" s="85"/>
      <c r="F50" s="68"/>
      <c r="G50" s="90"/>
    </row>
    <row r="51" spans="1:7" ht="15.75">
      <c r="A51" s="380"/>
      <c r="B51" s="381"/>
      <c r="C51" s="70" t="s">
        <v>383</v>
      </c>
      <c r="D51" s="85"/>
      <c r="E51" s="85"/>
      <c r="F51" s="68"/>
      <c r="G51" s="90"/>
    </row>
    <row r="52" spans="1:7" ht="15.75">
      <c r="A52" s="380"/>
      <c r="B52" s="381" t="s">
        <v>412</v>
      </c>
      <c r="C52" s="68" t="s">
        <v>606</v>
      </c>
      <c r="D52" s="85"/>
      <c r="E52" s="85"/>
      <c r="F52" s="68"/>
      <c r="G52" s="90"/>
    </row>
    <row r="53" spans="1:7" ht="15.75">
      <c r="A53" s="380"/>
      <c r="B53" s="381"/>
      <c r="C53" s="70" t="s">
        <v>383</v>
      </c>
      <c r="D53" s="85"/>
      <c r="E53" s="85"/>
      <c r="F53" s="68"/>
      <c r="G53" s="90"/>
    </row>
    <row r="54" spans="1:7" ht="15.75">
      <c r="A54" s="380"/>
      <c r="B54" s="381" t="s">
        <v>413</v>
      </c>
      <c r="C54" s="68" t="s">
        <v>606</v>
      </c>
      <c r="D54" s="85"/>
      <c r="E54" s="85"/>
      <c r="F54" s="85"/>
      <c r="G54" s="85"/>
    </row>
    <row r="55" spans="1:7" ht="15.75">
      <c r="A55" s="380"/>
      <c r="B55" s="381"/>
      <c r="C55" s="70" t="s">
        <v>383</v>
      </c>
      <c r="D55" s="85"/>
      <c r="E55" s="85"/>
      <c r="F55" s="85"/>
      <c r="G55" s="85"/>
    </row>
    <row r="56" spans="1:7" ht="15.75">
      <c r="A56" s="380"/>
      <c r="B56" s="381" t="s">
        <v>414</v>
      </c>
      <c r="C56" s="68" t="s">
        <v>415</v>
      </c>
      <c r="D56" s="85"/>
      <c r="E56" s="85"/>
      <c r="F56" s="68"/>
      <c r="G56" s="92"/>
    </row>
    <row r="57" spans="1:7" ht="15.75">
      <c r="A57" s="380"/>
      <c r="B57" s="381"/>
      <c r="C57" s="70" t="s">
        <v>416</v>
      </c>
      <c r="D57" s="85"/>
      <c r="E57" s="85"/>
      <c r="F57" s="68"/>
      <c r="G57" s="90"/>
    </row>
    <row r="58" spans="1:7" ht="15.75">
      <c r="A58" s="380"/>
      <c r="B58" s="381" t="s">
        <v>417</v>
      </c>
      <c r="C58" s="68" t="s">
        <v>415</v>
      </c>
      <c r="D58" s="85"/>
      <c r="E58" s="85"/>
      <c r="F58" s="68"/>
      <c r="G58" s="90"/>
    </row>
    <row r="59" spans="1:7" ht="15.75">
      <c r="A59" s="380"/>
      <c r="B59" s="381"/>
      <c r="C59" s="70" t="s">
        <v>416</v>
      </c>
      <c r="D59" s="85"/>
      <c r="E59" s="85"/>
      <c r="F59" s="68"/>
      <c r="G59" s="90"/>
    </row>
    <row r="60" spans="1:7" ht="15.75">
      <c r="A60" s="380"/>
      <c r="B60" s="381" t="s">
        <v>418</v>
      </c>
      <c r="C60" s="68" t="s">
        <v>415</v>
      </c>
      <c r="D60" s="85"/>
      <c r="E60" s="85"/>
      <c r="F60" s="68"/>
      <c r="G60" s="90"/>
    </row>
    <row r="61" spans="1:7" ht="15.75">
      <c r="A61" s="380"/>
      <c r="B61" s="381"/>
      <c r="C61" s="70" t="s">
        <v>416</v>
      </c>
      <c r="D61" s="85"/>
      <c r="E61" s="85"/>
      <c r="F61" s="68"/>
      <c r="G61" s="90"/>
    </row>
    <row r="62" spans="1:7" ht="15.75">
      <c r="A62" s="380"/>
      <c r="B62" s="381" t="s">
        <v>419</v>
      </c>
      <c r="C62" s="68" t="s">
        <v>415</v>
      </c>
      <c r="D62" s="85"/>
      <c r="E62" s="85"/>
      <c r="F62" s="68"/>
      <c r="G62" s="90"/>
    </row>
    <row r="63" spans="1:7" ht="15.75">
      <c r="A63" s="380"/>
      <c r="B63" s="381"/>
      <c r="C63" s="70" t="s">
        <v>416</v>
      </c>
      <c r="D63" s="85"/>
      <c r="E63" s="85"/>
      <c r="F63" s="68"/>
      <c r="G63" s="90"/>
    </row>
    <row r="64" spans="1:7" ht="15.75">
      <c r="A64" s="380"/>
      <c r="B64" s="67" t="s">
        <v>420</v>
      </c>
      <c r="C64" s="68" t="s">
        <v>384</v>
      </c>
      <c r="D64" s="85"/>
      <c r="E64" s="85"/>
      <c r="F64" s="86"/>
      <c r="G64" s="87"/>
    </row>
    <row r="65" spans="1:7" ht="15.75">
      <c r="A65" s="380"/>
      <c r="B65" s="67" t="s">
        <v>285</v>
      </c>
      <c r="C65" s="68"/>
      <c r="D65" s="93"/>
      <c r="E65" s="93"/>
      <c r="F65" s="94"/>
      <c r="G65" s="95"/>
    </row>
    <row r="66" spans="1:7" ht="15.75">
      <c r="A66" s="380"/>
      <c r="B66" s="67" t="s">
        <v>421</v>
      </c>
      <c r="C66" s="68" t="s">
        <v>384</v>
      </c>
      <c r="D66" s="85"/>
      <c r="E66" s="85"/>
      <c r="F66" s="68"/>
      <c r="G66" s="90"/>
    </row>
    <row r="67" spans="1:7" ht="15.75">
      <c r="A67" s="71"/>
      <c r="B67" s="67"/>
      <c r="C67" s="68"/>
      <c r="D67" s="68"/>
      <c r="E67" s="68"/>
      <c r="F67" s="68"/>
      <c r="G67" s="90"/>
    </row>
    <row r="68" spans="1:7" ht="15.75">
      <c r="A68" s="48"/>
      <c r="B68" s="382" t="s">
        <v>435</v>
      </c>
      <c r="C68" s="383"/>
      <c r="D68" s="383"/>
      <c r="E68" s="383"/>
      <c r="F68" s="49"/>
      <c r="G68" s="54"/>
    </row>
    <row r="69" spans="1:7" ht="15.75">
      <c r="A69" s="48"/>
      <c r="B69" s="55"/>
      <c r="C69" s="50"/>
      <c r="D69" s="50"/>
      <c r="E69" s="50"/>
      <c r="F69" s="49"/>
      <c r="G69" s="54"/>
    </row>
    <row r="70" spans="1:7" ht="15.75">
      <c r="A70" s="378" t="s">
        <v>436</v>
      </c>
      <c r="B70" s="74" t="s">
        <v>230</v>
      </c>
      <c r="C70" s="75" t="s">
        <v>287</v>
      </c>
      <c r="D70" s="68"/>
      <c r="E70" s="68"/>
      <c r="F70" s="68"/>
      <c r="G70" s="90"/>
    </row>
    <row r="71" spans="1:7" ht="15.75">
      <c r="A71" s="378"/>
      <c r="B71" s="74" t="s">
        <v>256</v>
      </c>
      <c r="C71" s="75"/>
      <c r="D71" s="68"/>
      <c r="E71" s="68"/>
      <c r="F71" s="68"/>
      <c r="G71" s="90"/>
    </row>
    <row r="72" spans="1:7" ht="15.75">
      <c r="A72" s="378"/>
      <c r="B72" s="74" t="s">
        <v>231</v>
      </c>
      <c r="C72" s="75" t="s">
        <v>287</v>
      </c>
      <c r="D72" s="68"/>
      <c r="E72" s="68"/>
      <c r="F72" s="68"/>
      <c r="G72" s="90"/>
    </row>
    <row r="73" spans="1:7" ht="94.5">
      <c r="A73" s="378"/>
      <c r="B73" s="74" t="s">
        <v>232</v>
      </c>
      <c r="C73" s="75" t="s">
        <v>287</v>
      </c>
      <c r="D73" s="68"/>
      <c r="E73" s="68"/>
      <c r="F73" s="68"/>
      <c r="G73" s="90"/>
    </row>
    <row r="74" spans="1:7" ht="15.75">
      <c r="A74" s="378"/>
      <c r="B74" s="74" t="s">
        <v>233</v>
      </c>
      <c r="C74" s="75" t="s">
        <v>384</v>
      </c>
      <c r="D74" s="68"/>
      <c r="E74" s="68"/>
      <c r="F74" s="68"/>
      <c r="G74" s="90"/>
    </row>
    <row r="75" spans="1:7" ht="15.75">
      <c r="A75" s="378"/>
      <c r="B75" s="74" t="s">
        <v>256</v>
      </c>
      <c r="C75" s="75"/>
      <c r="D75" s="68"/>
      <c r="E75" s="68"/>
      <c r="F75" s="68"/>
      <c r="G75" s="90"/>
    </row>
    <row r="76" spans="1:7" ht="15.75">
      <c r="A76" s="378"/>
      <c r="B76" s="74" t="s">
        <v>231</v>
      </c>
      <c r="C76" s="75" t="s">
        <v>284</v>
      </c>
      <c r="D76" s="68"/>
      <c r="E76" s="68"/>
      <c r="F76" s="68"/>
      <c r="G76" s="90"/>
    </row>
    <row r="77" spans="1:7" ht="15.75">
      <c r="A77" s="378"/>
      <c r="B77" s="74" t="s">
        <v>234</v>
      </c>
      <c r="C77" s="75" t="s">
        <v>284</v>
      </c>
      <c r="D77" s="68"/>
      <c r="E77" s="68"/>
      <c r="F77" s="68"/>
      <c r="G77" s="90"/>
    </row>
    <row r="78" spans="1:7" ht="15.75">
      <c r="A78" s="76"/>
      <c r="B78" s="74"/>
      <c r="C78" s="75"/>
      <c r="D78" s="68"/>
      <c r="E78" s="68"/>
      <c r="F78" s="68"/>
      <c r="G78" s="90"/>
    </row>
    <row r="79" spans="1:7" ht="15.75" customHeight="1">
      <c r="A79" s="378" t="s">
        <v>235</v>
      </c>
      <c r="B79" s="74" t="s">
        <v>236</v>
      </c>
      <c r="C79" s="75" t="s">
        <v>287</v>
      </c>
      <c r="D79" s="68"/>
      <c r="E79" s="68"/>
      <c r="F79" s="68"/>
      <c r="G79" s="90"/>
    </row>
    <row r="80" spans="1:7" ht="15.75">
      <c r="A80" s="378"/>
      <c r="B80" s="74"/>
      <c r="C80" s="77" t="s">
        <v>383</v>
      </c>
      <c r="D80" s="68"/>
      <c r="E80" s="68"/>
      <c r="F80" s="68"/>
      <c r="G80" s="90"/>
    </row>
    <row r="81" spans="1:7" ht="15.75">
      <c r="A81" s="378"/>
      <c r="B81" s="74" t="s">
        <v>256</v>
      </c>
      <c r="C81" s="75"/>
      <c r="D81" s="68"/>
      <c r="E81" s="68"/>
      <c r="F81" s="68"/>
      <c r="G81" s="90"/>
    </row>
    <row r="82" spans="1:7" ht="15.75">
      <c r="A82" s="378"/>
      <c r="B82" s="74" t="s">
        <v>231</v>
      </c>
      <c r="C82" s="75" t="s">
        <v>287</v>
      </c>
      <c r="D82" s="68"/>
      <c r="E82" s="68"/>
      <c r="F82" s="68"/>
      <c r="G82" s="90"/>
    </row>
    <row r="83" spans="1:7" ht="15.75">
      <c r="A83" s="378"/>
      <c r="B83" s="74"/>
      <c r="C83" s="77" t="s">
        <v>416</v>
      </c>
      <c r="D83" s="68"/>
      <c r="E83" s="68"/>
      <c r="F83" s="68"/>
      <c r="G83" s="90"/>
    </row>
    <row r="84" spans="1:7" ht="15.75">
      <c r="A84" s="76"/>
      <c r="B84" s="74"/>
      <c r="C84" s="75"/>
      <c r="D84" s="68"/>
      <c r="E84" s="68"/>
      <c r="F84" s="68"/>
      <c r="G84" s="90"/>
    </row>
    <row r="85" spans="1:7" ht="15.75">
      <c r="A85" s="378" t="s">
        <v>237</v>
      </c>
      <c r="B85" s="74" t="s">
        <v>238</v>
      </c>
      <c r="C85" s="75" t="s">
        <v>402</v>
      </c>
      <c r="D85" s="68"/>
      <c r="E85" s="68"/>
      <c r="F85" s="68"/>
      <c r="G85" s="90"/>
    </row>
    <row r="86" spans="1:7" ht="15.75">
      <c r="A86" s="378"/>
      <c r="B86" s="74" t="s">
        <v>192</v>
      </c>
      <c r="C86" s="75"/>
      <c r="D86" s="68"/>
      <c r="E86" s="68"/>
      <c r="F86" s="68"/>
      <c r="G86" s="90"/>
    </row>
    <row r="87" spans="1:7" ht="15.75">
      <c r="A87" s="378"/>
      <c r="B87" s="74" t="s">
        <v>239</v>
      </c>
      <c r="C87" s="75" t="s">
        <v>402</v>
      </c>
      <c r="D87" s="68"/>
      <c r="E87" s="68"/>
      <c r="F87" s="68"/>
      <c r="G87" s="90"/>
    </row>
    <row r="88" spans="1:7" ht="31.5">
      <c r="A88" s="378"/>
      <c r="B88" s="74" t="s">
        <v>240</v>
      </c>
      <c r="C88" s="75" t="s">
        <v>402</v>
      </c>
      <c r="D88" s="68"/>
      <c r="E88" s="68"/>
      <c r="F88" s="68"/>
      <c r="G88" s="90"/>
    </row>
    <row r="89" spans="1:7" ht="15.75">
      <c r="A89" s="378"/>
      <c r="B89" s="74" t="s">
        <v>192</v>
      </c>
      <c r="C89" s="75"/>
      <c r="D89" s="68"/>
      <c r="E89" s="68"/>
      <c r="F89" s="68"/>
      <c r="G89" s="90"/>
    </row>
    <row r="90" spans="1:7" ht="15.75">
      <c r="A90" s="378"/>
      <c r="B90" s="74" t="s">
        <v>241</v>
      </c>
      <c r="C90" s="75" t="s">
        <v>402</v>
      </c>
      <c r="D90" s="68"/>
      <c r="E90" s="68"/>
      <c r="F90" s="68"/>
      <c r="G90" s="90"/>
    </row>
    <row r="91" spans="1:7" ht="15.75">
      <c r="A91" s="76"/>
      <c r="B91" s="74"/>
      <c r="C91" s="75"/>
      <c r="D91" s="68"/>
      <c r="E91" s="68"/>
      <c r="F91" s="68"/>
      <c r="G91" s="90"/>
    </row>
    <row r="92" spans="1:7" ht="31.5">
      <c r="A92" s="378" t="s">
        <v>242</v>
      </c>
      <c r="B92" s="74" t="s">
        <v>243</v>
      </c>
      <c r="C92" s="75" t="s">
        <v>402</v>
      </c>
      <c r="D92" s="96"/>
      <c r="E92" s="96"/>
      <c r="F92" s="96"/>
      <c r="G92" s="97"/>
    </row>
    <row r="93" spans="1:7" ht="15.75">
      <c r="A93" s="378"/>
      <c r="B93" s="74" t="s">
        <v>192</v>
      </c>
      <c r="C93" s="75"/>
      <c r="D93" s="96"/>
      <c r="E93" s="96"/>
      <c r="F93" s="96"/>
      <c r="G93" s="97"/>
    </row>
    <row r="94" spans="1:7" ht="15.75">
      <c r="A94" s="378"/>
      <c r="B94" s="74" t="s">
        <v>244</v>
      </c>
      <c r="C94" s="75" t="s">
        <v>402</v>
      </c>
      <c r="D94" s="98"/>
      <c r="E94" s="98"/>
      <c r="F94" s="98"/>
      <c r="G94" s="99"/>
    </row>
    <row r="95" spans="1:7" ht="15.75">
      <c r="A95" s="76"/>
      <c r="B95" s="74"/>
      <c r="C95" s="75"/>
      <c r="D95" s="96"/>
      <c r="E95" s="96"/>
      <c r="F95" s="96"/>
      <c r="G95" s="97"/>
    </row>
    <row r="96" spans="1:7" ht="31.5">
      <c r="A96" s="378" t="s">
        <v>245</v>
      </c>
      <c r="B96" s="74" t="s">
        <v>246</v>
      </c>
      <c r="C96" s="75" t="s">
        <v>402</v>
      </c>
      <c r="D96" s="96"/>
      <c r="E96" s="96"/>
      <c r="F96" s="96"/>
      <c r="G96" s="97"/>
    </row>
    <row r="97" spans="1:7" ht="15.75">
      <c r="A97" s="378"/>
      <c r="B97" s="74" t="s">
        <v>256</v>
      </c>
      <c r="C97" s="75"/>
      <c r="D97" s="96"/>
      <c r="E97" s="96"/>
      <c r="F97" s="96"/>
      <c r="G97" s="97"/>
    </row>
    <row r="98" spans="1:7" ht="15.75">
      <c r="A98" s="378"/>
      <c r="B98" s="74" t="s">
        <v>247</v>
      </c>
      <c r="C98" s="75" t="s">
        <v>402</v>
      </c>
      <c r="D98" s="96"/>
      <c r="E98" s="96"/>
      <c r="F98" s="96"/>
      <c r="G98" s="97"/>
    </row>
    <row r="99" spans="1:7" ht="15.75">
      <c r="A99" s="378"/>
      <c r="B99" s="74" t="s">
        <v>192</v>
      </c>
      <c r="C99" s="75"/>
      <c r="D99" s="96"/>
      <c r="E99" s="96"/>
      <c r="F99" s="96"/>
      <c r="G99" s="97"/>
    </row>
    <row r="100" spans="1:7" ht="31.5">
      <c r="A100" s="378"/>
      <c r="B100" s="74" t="s">
        <v>248</v>
      </c>
      <c r="C100" s="75" t="s">
        <v>402</v>
      </c>
      <c r="D100" s="96"/>
      <c r="E100" s="96"/>
      <c r="F100" s="96"/>
      <c r="G100" s="97"/>
    </row>
    <row r="101" spans="1:7" ht="32.25" thickBot="1">
      <c r="A101" s="379"/>
      <c r="B101" s="74" t="s">
        <v>249</v>
      </c>
      <c r="C101" s="78" t="s">
        <v>402</v>
      </c>
      <c r="D101" s="100"/>
      <c r="E101" s="100"/>
      <c r="F101" s="100"/>
      <c r="G101" s="101"/>
    </row>
    <row r="102" spans="1:7" ht="13.5" thickTop="1">
      <c r="A102" s="42"/>
      <c r="B102" s="79"/>
      <c r="C102" s="80"/>
      <c r="D102" s="42"/>
      <c r="E102" s="42"/>
      <c r="F102" s="42"/>
      <c r="G102" s="42"/>
    </row>
    <row r="103" spans="1:7" ht="31.5">
      <c r="A103" s="42"/>
      <c r="B103" s="81" t="s">
        <v>251</v>
      </c>
      <c r="C103" s="80"/>
      <c r="D103" s="42"/>
      <c r="E103" s="42"/>
      <c r="F103" s="42"/>
      <c r="G103" s="42"/>
    </row>
    <row r="104" spans="1:7" ht="15.75">
      <c r="A104" s="42"/>
      <c r="B104" s="82" t="s">
        <v>252</v>
      </c>
      <c r="C104" s="83"/>
      <c r="D104" s="42"/>
      <c r="E104" s="42"/>
      <c r="F104" s="42"/>
      <c r="G104" s="42"/>
    </row>
    <row r="105" spans="1:7" ht="15.75">
      <c r="A105" s="42"/>
      <c r="B105" s="84" t="s">
        <v>201</v>
      </c>
      <c r="C105" s="80"/>
      <c r="D105" s="42"/>
      <c r="E105" s="42"/>
      <c r="F105" s="42"/>
      <c r="G105" s="42"/>
    </row>
  </sheetData>
  <sheetProtection password="E16C" sheet="1" objects="1" scenarios="1"/>
  <mergeCells count="25">
    <mergeCell ref="A5:A7"/>
    <mergeCell ref="A18:A25"/>
    <mergeCell ref="A27:A33"/>
    <mergeCell ref="A35:A66"/>
    <mergeCell ref="B56:B57"/>
    <mergeCell ref="B38:B39"/>
    <mergeCell ref="B40:B41"/>
    <mergeCell ref="B42:B43"/>
    <mergeCell ref="B44:B45"/>
    <mergeCell ref="B35:B36"/>
    <mergeCell ref="B62:B63"/>
    <mergeCell ref="B68:E68"/>
    <mergeCell ref="B58:B59"/>
    <mergeCell ref="B46:B47"/>
    <mergeCell ref="B48:B49"/>
    <mergeCell ref="B60:B61"/>
    <mergeCell ref="B50:B51"/>
    <mergeCell ref="B52:B53"/>
    <mergeCell ref="B54:B55"/>
    <mergeCell ref="A96:A101"/>
    <mergeCell ref="A9:A11"/>
    <mergeCell ref="A70:A77"/>
    <mergeCell ref="A79:A83"/>
    <mergeCell ref="A85:A90"/>
    <mergeCell ref="A92:A94"/>
  </mergeCells>
  <printOptions/>
  <pageMargins left="0.62" right="0.75" top="0.72" bottom="0.6" header="0.5" footer="0.5"/>
  <pageSetup fitToHeight="2" fitToWidth="1" horizontalDpi="600" verticalDpi="600" orientation="portrait" paperSize="9" scale="61" r:id="rId1"/>
  <rowBreaks count="1" manualBreakCount="1">
    <brk id="3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B1:L86"/>
  <sheetViews>
    <sheetView zoomScalePageLayoutView="0" workbookViewId="0" topLeftCell="A1">
      <pane xSplit="1" ySplit="6" topLeftCell="B7" activePane="bottomRight" state="frozen"/>
      <selection pane="topLeft" activeCell="B24" sqref="B24"/>
      <selection pane="topRight" activeCell="B24" sqref="B24"/>
      <selection pane="bottomLeft" activeCell="B24" sqref="B24"/>
      <selection pane="bottomRight" activeCell="C40" sqref="C40"/>
    </sheetView>
  </sheetViews>
  <sheetFormatPr defaultColWidth="9.00390625" defaultRowHeight="12.75"/>
  <cols>
    <col min="1" max="1" width="4.75390625" style="0" customWidth="1"/>
    <col min="2" max="2" width="15.875" style="0" customWidth="1"/>
    <col min="3" max="3" width="39.00390625" style="0" customWidth="1"/>
    <col min="4" max="4" width="19.75390625" style="0" customWidth="1"/>
    <col min="5" max="5" width="15.625" style="0" customWidth="1"/>
    <col min="6" max="6" width="9.625" style="0" customWidth="1"/>
    <col min="7" max="7" width="14.875" style="0" customWidth="1"/>
    <col min="9" max="9" width="14.125" style="0" customWidth="1"/>
    <col min="10" max="10" width="9.375" style="0" customWidth="1"/>
    <col min="11" max="11" width="14.75390625" style="0" customWidth="1"/>
    <col min="12" max="12" width="10.125" style="0" customWidth="1"/>
  </cols>
  <sheetData>
    <row r="1" spans="2:8" ht="15.75">
      <c r="B1" s="9" t="s">
        <v>544</v>
      </c>
      <c r="C1" s="9"/>
      <c r="D1" s="10" t="s">
        <v>221</v>
      </c>
      <c r="E1" s="35"/>
      <c r="G1" s="11"/>
      <c r="H1" s="11"/>
    </row>
    <row r="2" spans="2:8" ht="12.75">
      <c r="B2" s="11" t="s">
        <v>545</v>
      </c>
      <c r="C2" s="11"/>
      <c r="D2" s="11"/>
      <c r="E2" s="11"/>
      <c r="F2" s="11"/>
      <c r="G2" s="11"/>
      <c r="H2" s="11"/>
    </row>
    <row r="3" spans="2:8" ht="13.5" thickBot="1">
      <c r="B3" s="11" t="s">
        <v>322</v>
      </c>
      <c r="C3" s="11"/>
      <c r="D3" s="12" t="s">
        <v>546</v>
      </c>
      <c r="F3" s="11"/>
      <c r="G3" s="11"/>
      <c r="H3" s="11"/>
    </row>
    <row r="4" spans="2:12" ht="13.5" thickBot="1">
      <c r="B4" s="13" t="s">
        <v>217</v>
      </c>
      <c r="C4" s="14" t="s">
        <v>547</v>
      </c>
      <c r="D4" s="14" t="s">
        <v>548</v>
      </c>
      <c r="E4" s="15">
        <v>2003</v>
      </c>
      <c r="F4" s="16" t="s">
        <v>274</v>
      </c>
      <c r="G4" s="15">
        <v>2004</v>
      </c>
      <c r="H4" s="16" t="s">
        <v>274</v>
      </c>
      <c r="I4" s="17">
        <v>2005</v>
      </c>
      <c r="J4" s="18" t="s">
        <v>275</v>
      </c>
      <c r="K4" s="17">
        <v>2006</v>
      </c>
      <c r="L4" s="18" t="s">
        <v>276</v>
      </c>
    </row>
    <row r="5" spans="2:12" ht="39" thickBot="1">
      <c r="B5" s="19"/>
      <c r="C5" s="20"/>
      <c r="D5" s="36" t="s">
        <v>549</v>
      </c>
      <c r="E5" s="30" t="s">
        <v>549</v>
      </c>
      <c r="F5" s="30" t="s">
        <v>550</v>
      </c>
      <c r="G5" s="30" t="s">
        <v>549</v>
      </c>
      <c r="H5" s="30" t="s">
        <v>550</v>
      </c>
      <c r="I5" s="30" t="s">
        <v>549</v>
      </c>
      <c r="J5" s="30" t="s">
        <v>550</v>
      </c>
      <c r="K5" s="30" t="s">
        <v>549</v>
      </c>
      <c r="L5" s="37" t="s">
        <v>550</v>
      </c>
    </row>
    <row r="6" spans="3:10" ht="12.75">
      <c r="C6" s="21" t="s">
        <v>551</v>
      </c>
      <c r="D6" s="25"/>
      <c r="E6" s="25"/>
      <c r="F6" s="46"/>
      <c r="G6" s="25"/>
      <c r="H6" s="25"/>
      <c r="I6" s="25"/>
      <c r="J6" s="25"/>
    </row>
    <row r="7" spans="2:12" ht="12.75">
      <c r="B7" s="28">
        <v>2701</v>
      </c>
      <c r="C7" s="22" t="s">
        <v>552</v>
      </c>
      <c r="D7" s="25"/>
      <c r="E7" s="102"/>
      <c r="F7" s="103"/>
      <c r="G7" s="104"/>
      <c r="H7" s="103"/>
      <c r="I7" s="103"/>
      <c r="J7" s="103"/>
      <c r="K7" s="105"/>
      <c r="L7" s="105"/>
    </row>
    <row r="8" spans="2:12" ht="12.75">
      <c r="B8" s="22">
        <v>2709</v>
      </c>
      <c r="C8" t="s">
        <v>553</v>
      </c>
      <c r="D8" s="23" t="s">
        <v>308</v>
      </c>
      <c r="E8" s="102"/>
      <c r="F8" s="106"/>
      <c r="G8" s="102"/>
      <c r="H8" s="106"/>
      <c r="I8" s="106"/>
      <c r="J8" s="106"/>
      <c r="K8" s="107"/>
      <c r="L8" s="107"/>
    </row>
    <row r="9" spans="2:12" ht="12.75">
      <c r="B9" s="22">
        <v>2710</v>
      </c>
      <c r="C9" t="s">
        <v>554</v>
      </c>
      <c r="D9" s="23" t="s">
        <v>308</v>
      </c>
      <c r="E9" s="102"/>
      <c r="F9" s="106"/>
      <c r="G9" s="102"/>
      <c r="H9" s="106"/>
      <c r="I9" s="106"/>
      <c r="J9" s="106"/>
      <c r="K9" s="107"/>
      <c r="L9" s="107"/>
    </row>
    <row r="10" spans="2:12" ht="12.75">
      <c r="B10" s="22">
        <v>271121000</v>
      </c>
      <c r="C10" t="s">
        <v>555</v>
      </c>
      <c r="D10" s="23" t="s">
        <v>556</v>
      </c>
      <c r="E10" s="102"/>
      <c r="F10" s="106"/>
      <c r="G10" s="102"/>
      <c r="H10" s="106"/>
      <c r="I10" s="106"/>
      <c r="J10" s="106"/>
      <c r="K10" s="107"/>
      <c r="L10" s="107"/>
    </row>
    <row r="11" spans="2:12" ht="12.75">
      <c r="B11" s="22">
        <v>2716</v>
      </c>
      <c r="C11" t="s">
        <v>452</v>
      </c>
      <c r="D11" s="23" t="s">
        <v>557</v>
      </c>
      <c r="E11" s="102"/>
      <c r="F11" s="106"/>
      <c r="G11" s="102"/>
      <c r="H11" s="106"/>
      <c r="I11" s="106"/>
      <c r="J11" s="106"/>
      <c r="K11" s="107"/>
      <c r="L11" s="107"/>
    </row>
    <row r="12" spans="2:12" ht="12.75">
      <c r="B12" s="22">
        <v>3102</v>
      </c>
      <c r="C12" t="s">
        <v>558</v>
      </c>
      <c r="D12" s="23" t="s">
        <v>308</v>
      </c>
      <c r="E12" s="108"/>
      <c r="F12" s="107"/>
      <c r="G12" s="108"/>
      <c r="H12" s="107"/>
      <c r="I12" s="107"/>
      <c r="J12" s="107"/>
      <c r="K12" s="107"/>
      <c r="L12" s="107"/>
    </row>
    <row r="13" spans="2:12" ht="12.75">
      <c r="B13" s="22">
        <v>3104</v>
      </c>
      <c r="C13" t="s">
        <v>559</v>
      </c>
      <c r="D13" s="23" t="s">
        <v>308</v>
      </c>
      <c r="E13" s="108"/>
      <c r="F13" s="107"/>
      <c r="G13" s="108"/>
      <c r="H13" s="107"/>
      <c r="I13" s="107"/>
      <c r="J13" s="107"/>
      <c r="K13" s="107"/>
      <c r="L13" s="107"/>
    </row>
    <row r="14" spans="2:12" ht="12.75">
      <c r="B14" s="22">
        <v>3105</v>
      </c>
      <c r="C14" t="s">
        <v>560</v>
      </c>
      <c r="D14" s="23" t="s">
        <v>308</v>
      </c>
      <c r="E14" s="108"/>
      <c r="F14" s="107"/>
      <c r="G14" s="108"/>
      <c r="H14" s="107"/>
      <c r="I14" s="107"/>
      <c r="J14" s="107"/>
      <c r="K14" s="107"/>
      <c r="L14" s="107"/>
    </row>
    <row r="15" spans="2:12" ht="12.75">
      <c r="B15" s="22">
        <v>4403</v>
      </c>
      <c r="C15" t="s">
        <v>561</v>
      </c>
      <c r="D15" s="23" t="s">
        <v>562</v>
      </c>
      <c r="E15" s="108"/>
      <c r="F15" s="107"/>
      <c r="G15" s="108"/>
      <c r="H15" s="107"/>
      <c r="I15" s="107"/>
      <c r="J15" s="107"/>
      <c r="K15" s="107"/>
      <c r="L15" s="107"/>
    </row>
    <row r="16" spans="2:12" ht="12.75">
      <c r="B16" s="22">
        <v>4407</v>
      </c>
      <c r="C16" t="s">
        <v>563</v>
      </c>
      <c r="D16" s="23" t="s">
        <v>308</v>
      </c>
      <c r="E16" s="108"/>
      <c r="F16" s="107"/>
      <c r="G16" s="108"/>
      <c r="H16" s="107"/>
      <c r="I16" s="107"/>
      <c r="J16" s="107"/>
      <c r="K16" s="107"/>
      <c r="L16" s="107"/>
    </row>
    <row r="17" spans="2:12" ht="12.75">
      <c r="B17" s="22" t="s">
        <v>564</v>
      </c>
      <c r="C17" t="s">
        <v>565</v>
      </c>
      <c r="D17" s="23" t="s">
        <v>308</v>
      </c>
      <c r="E17" s="108"/>
      <c r="F17" s="107"/>
      <c r="G17" s="108"/>
      <c r="H17" s="107"/>
      <c r="I17" s="107"/>
      <c r="J17" s="107"/>
      <c r="K17" s="107"/>
      <c r="L17" s="107"/>
    </row>
    <row r="18" spans="2:12" ht="12.75">
      <c r="B18" s="22">
        <v>72</v>
      </c>
      <c r="C18" t="s">
        <v>566</v>
      </c>
      <c r="D18" s="23" t="s">
        <v>308</v>
      </c>
      <c r="E18" s="108"/>
      <c r="F18" s="107"/>
      <c r="G18" s="108"/>
      <c r="H18" s="107"/>
      <c r="I18" s="107"/>
      <c r="J18" s="107"/>
      <c r="K18" s="107"/>
      <c r="L18" s="107"/>
    </row>
    <row r="19" spans="2:12" ht="12.75">
      <c r="B19" s="22">
        <v>7403</v>
      </c>
      <c r="C19" t="s">
        <v>567</v>
      </c>
      <c r="D19" s="23" t="s">
        <v>308</v>
      </c>
      <c r="E19" s="108"/>
      <c r="F19" s="107"/>
      <c r="G19" s="108"/>
      <c r="H19" s="107"/>
      <c r="I19" s="107"/>
      <c r="J19" s="107"/>
      <c r="K19" s="107"/>
      <c r="L19" s="107"/>
    </row>
    <row r="20" spans="2:12" ht="12.75">
      <c r="B20" s="22">
        <v>7502</v>
      </c>
      <c r="C20" t="s">
        <v>571</v>
      </c>
      <c r="D20" s="23" t="s">
        <v>308</v>
      </c>
      <c r="E20" s="108"/>
      <c r="F20" s="107"/>
      <c r="G20" s="108"/>
      <c r="H20" s="107"/>
      <c r="I20" s="107"/>
      <c r="J20" s="107"/>
      <c r="K20" s="107"/>
      <c r="L20" s="107"/>
    </row>
    <row r="21" spans="2:12" ht="12.75">
      <c r="B21" s="22">
        <v>7601</v>
      </c>
      <c r="C21" t="s">
        <v>572</v>
      </c>
      <c r="D21" s="23" t="s">
        <v>308</v>
      </c>
      <c r="E21" s="108"/>
      <c r="F21" s="107"/>
      <c r="G21" s="108"/>
      <c r="H21" s="107"/>
      <c r="I21" s="107"/>
      <c r="J21" s="107"/>
      <c r="K21" s="107"/>
      <c r="L21" s="107"/>
    </row>
    <row r="22" spans="2:12" ht="12.75">
      <c r="B22" s="22" t="s">
        <v>573</v>
      </c>
      <c r="C22" t="s">
        <v>574</v>
      </c>
      <c r="D22" s="23" t="s">
        <v>575</v>
      </c>
      <c r="E22" s="108"/>
      <c r="F22" s="107"/>
      <c r="G22" s="108"/>
      <c r="H22" s="107"/>
      <c r="I22" s="107"/>
      <c r="J22" s="107"/>
      <c r="K22" s="109"/>
      <c r="L22" s="107"/>
    </row>
    <row r="23" spans="2:12" ht="12.75">
      <c r="B23" s="22">
        <v>8703</v>
      </c>
      <c r="C23" t="s">
        <v>576</v>
      </c>
      <c r="D23" s="23" t="s">
        <v>577</v>
      </c>
      <c r="E23" s="108"/>
      <c r="F23" s="107"/>
      <c r="G23" s="108"/>
      <c r="H23" s="107"/>
      <c r="I23" s="107"/>
      <c r="J23" s="107"/>
      <c r="K23" s="107"/>
      <c r="L23" s="107"/>
    </row>
    <row r="24" spans="2:12" ht="12.75">
      <c r="B24" s="22">
        <v>8704</v>
      </c>
      <c r="C24" t="s">
        <v>289</v>
      </c>
      <c r="D24" s="23" t="s">
        <v>577</v>
      </c>
      <c r="E24" s="108"/>
      <c r="F24" s="107"/>
      <c r="G24" s="108"/>
      <c r="H24" s="107"/>
      <c r="I24" s="107"/>
      <c r="J24" s="107"/>
      <c r="K24" s="107"/>
      <c r="L24" s="107"/>
    </row>
    <row r="25" spans="2:12" ht="12.75">
      <c r="B25" s="22"/>
      <c r="C25" s="21" t="s">
        <v>578</v>
      </c>
      <c r="D25" s="23"/>
      <c r="E25" s="108"/>
      <c r="F25" s="107"/>
      <c r="G25" s="108"/>
      <c r="H25" s="107"/>
      <c r="I25" s="107"/>
      <c r="J25" s="107"/>
      <c r="K25" s="107"/>
      <c r="L25" s="107"/>
    </row>
    <row r="26" spans="2:12" ht="12.75">
      <c r="B26" s="22"/>
      <c r="C26" s="21" t="s">
        <v>250</v>
      </c>
      <c r="D26" s="23"/>
      <c r="E26" s="108"/>
      <c r="F26" s="105"/>
      <c r="G26" s="110"/>
      <c r="H26" s="105"/>
      <c r="I26" s="105"/>
      <c r="J26" s="105"/>
      <c r="K26" s="105"/>
      <c r="L26" s="105"/>
    </row>
    <row r="27" spans="2:12" ht="12.75">
      <c r="B27" s="22" t="s">
        <v>579</v>
      </c>
      <c r="C27" t="s">
        <v>581</v>
      </c>
      <c r="D27" s="23" t="s">
        <v>308</v>
      </c>
      <c r="E27" s="108"/>
      <c r="F27" s="107"/>
      <c r="G27" s="108"/>
      <c r="H27" s="107"/>
      <c r="I27" s="107"/>
      <c r="J27" s="107"/>
      <c r="K27" s="107"/>
      <c r="L27" s="107"/>
    </row>
    <row r="28" spans="2:12" ht="12.75">
      <c r="B28" s="24" t="s">
        <v>582</v>
      </c>
      <c r="C28" t="s">
        <v>583</v>
      </c>
      <c r="D28" s="23" t="s">
        <v>308</v>
      </c>
      <c r="E28" s="108"/>
      <c r="F28" s="107"/>
      <c r="G28" s="108"/>
      <c r="H28" s="107"/>
      <c r="I28" s="107"/>
      <c r="J28" s="107"/>
      <c r="K28" s="107"/>
      <c r="L28" s="107"/>
    </row>
    <row r="29" spans="2:12" ht="12.75">
      <c r="B29" s="24" t="s">
        <v>584</v>
      </c>
      <c r="C29" t="s">
        <v>585</v>
      </c>
      <c r="D29" s="23" t="s">
        <v>308</v>
      </c>
      <c r="E29" s="108"/>
      <c r="F29" s="107"/>
      <c r="G29" s="108"/>
      <c r="H29" s="107"/>
      <c r="I29" s="107"/>
      <c r="J29" s="107"/>
      <c r="K29" s="107"/>
      <c r="L29" s="107"/>
    </row>
    <row r="30" spans="2:12" ht="12.75">
      <c r="B30" s="22">
        <v>10</v>
      </c>
      <c r="C30" t="s">
        <v>586</v>
      </c>
      <c r="D30" s="23" t="s">
        <v>575</v>
      </c>
      <c r="E30" s="108"/>
      <c r="F30" s="107"/>
      <c r="G30" s="108"/>
      <c r="H30" s="107"/>
      <c r="I30" s="107"/>
      <c r="J30" s="107"/>
      <c r="K30" s="109"/>
      <c r="L30" s="107"/>
    </row>
    <row r="31" spans="2:12" ht="12.75">
      <c r="B31" s="22">
        <v>1512</v>
      </c>
      <c r="C31" t="s">
        <v>587</v>
      </c>
      <c r="D31" s="23" t="s">
        <v>308</v>
      </c>
      <c r="E31" s="108"/>
      <c r="F31" s="107"/>
      <c r="G31" s="108"/>
      <c r="H31" s="107"/>
      <c r="I31" s="107"/>
      <c r="J31" s="107"/>
      <c r="K31" s="107"/>
      <c r="L31" s="107"/>
    </row>
    <row r="32" spans="2:12" ht="12.75">
      <c r="B32" s="22" t="s">
        <v>588</v>
      </c>
      <c r="C32" t="s">
        <v>589</v>
      </c>
      <c r="D32" s="23" t="s">
        <v>308</v>
      </c>
      <c r="E32" s="108"/>
      <c r="F32" s="107"/>
      <c r="G32" s="108"/>
      <c r="H32" s="107"/>
      <c r="I32" s="107"/>
      <c r="J32" s="107"/>
      <c r="K32" s="107"/>
      <c r="L32" s="107"/>
    </row>
    <row r="33" spans="2:12" ht="12.75">
      <c r="B33" s="22">
        <v>22</v>
      </c>
      <c r="C33" t="s">
        <v>591</v>
      </c>
      <c r="D33" s="23" t="s">
        <v>575</v>
      </c>
      <c r="E33" s="108"/>
      <c r="F33" s="107"/>
      <c r="G33" s="108"/>
      <c r="H33" s="107"/>
      <c r="I33" s="107"/>
      <c r="J33" s="107"/>
      <c r="K33" s="109"/>
      <c r="L33" s="107"/>
    </row>
    <row r="34" spans="2:12" ht="12.75">
      <c r="B34" s="22">
        <v>2701</v>
      </c>
      <c r="C34" t="s">
        <v>552</v>
      </c>
      <c r="D34" s="23" t="s">
        <v>308</v>
      </c>
      <c r="E34" s="108"/>
      <c r="F34" s="107"/>
      <c r="G34" s="108"/>
      <c r="H34" s="107"/>
      <c r="I34" s="107"/>
      <c r="J34" s="107"/>
      <c r="K34" s="109"/>
      <c r="L34" s="107"/>
    </row>
    <row r="35" spans="2:12" ht="12.75">
      <c r="B35" s="22" t="s">
        <v>592</v>
      </c>
      <c r="C35" t="s">
        <v>593</v>
      </c>
      <c r="D35" s="23" t="s">
        <v>308</v>
      </c>
      <c r="E35" s="108"/>
      <c r="F35" s="107"/>
      <c r="G35" s="108"/>
      <c r="H35" s="107"/>
      <c r="I35" s="107"/>
      <c r="J35" s="107"/>
      <c r="K35" s="107"/>
      <c r="L35" s="107"/>
    </row>
    <row r="36" spans="2:12" ht="12.75">
      <c r="B36" s="22">
        <v>5101</v>
      </c>
      <c r="C36" t="s">
        <v>594</v>
      </c>
      <c r="D36" s="23" t="s">
        <v>308</v>
      </c>
      <c r="E36" s="108"/>
      <c r="F36" s="107"/>
      <c r="G36" s="108"/>
      <c r="H36" s="107"/>
      <c r="I36" s="107"/>
      <c r="J36" s="107"/>
      <c r="K36" s="107"/>
      <c r="L36" s="107"/>
    </row>
    <row r="37" spans="2:12" ht="12.75">
      <c r="B37" s="22">
        <v>5201</v>
      </c>
      <c r="C37" t="s">
        <v>595</v>
      </c>
      <c r="D37" s="23" t="s">
        <v>308</v>
      </c>
      <c r="E37" s="108"/>
      <c r="F37" s="107"/>
      <c r="G37" s="108"/>
      <c r="H37" s="107"/>
      <c r="I37" s="107"/>
      <c r="J37" s="107"/>
      <c r="K37" s="107"/>
      <c r="L37" s="107"/>
    </row>
    <row r="38" spans="2:12" ht="12.75">
      <c r="B38" s="22">
        <v>5301</v>
      </c>
      <c r="C38" t="s">
        <v>596</v>
      </c>
      <c r="D38" s="23" t="s">
        <v>308</v>
      </c>
      <c r="E38" s="108"/>
      <c r="F38" s="107"/>
      <c r="G38" s="108"/>
      <c r="H38" s="107"/>
      <c r="I38" s="107"/>
      <c r="J38" s="107"/>
      <c r="K38" s="107"/>
      <c r="L38" s="107"/>
    </row>
    <row r="39" spans="2:12" ht="12.75">
      <c r="B39" s="22">
        <v>72</v>
      </c>
      <c r="C39" t="s">
        <v>566</v>
      </c>
      <c r="D39" s="23" t="s">
        <v>308</v>
      </c>
      <c r="E39" s="108"/>
      <c r="F39" s="107"/>
      <c r="G39" s="108"/>
      <c r="H39" s="107"/>
      <c r="I39" s="107"/>
      <c r="J39" s="107"/>
      <c r="K39" s="107"/>
      <c r="L39" s="107"/>
    </row>
    <row r="40" spans="2:12" ht="12.75">
      <c r="B40" s="22">
        <v>7202</v>
      </c>
      <c r="C40" t="s">
        <v>597</v>
      </c>
      <c r="D40" s="23" t="s">
        <v>308</v>
      </c>
      <c r="E40" s="108"/>
      <c r="F40" s="107"/>
      <c r="G40" s="108"/>
      <c r="H40" s="107"/>
      <c r="I40" s="107"/>
      <c r="J40" s="107"/>
      <c r="K40" s="107"/>
      <c r="L40" s="107"/>
    </row>
    <row r="41" spans="2:12" ht="12.75">
      <c r="B41" s="22" t="s">
        <v>598</v>
      </c>
      <c r="C41" t="s">
        <v>299</v>
      </c>
      <c r="D41" s="23" t="s">
        <v>308</v>
      </c>
      <c r="E41" s="108"/>
      <c r="F41" s="107"/>
      <c r="G41" s="108"/>
      <c r="H41" s="107"/>
      <c r="I41" s="107"/>
      <c r="J41" s="107"/>
      <c r="K41" s="107"/>
      <c r="L41" s="107"/>
    </row>
    <row r="42" spans="2:12" ht="12.75">
      <c r="B42" s="22">
        <v>7403</v>
      </c>
      <c r="C42" t="s">
        <v>567</v>
      </c>
      <c r="D42" s="38" t="s">
        <v>308</v>
      </c>
      <c r="E42" s="108"/>
      <c r="F42" s="107"/>
      <c r="G42" s="108"/>
      <c r="H42" s="107"/>
      <c r="I42" s="107"/>
      <c r="J42" s="107"/>
      <c r="K42" s="107"/>
      <c r="L42" s="107"/>
    </row>
    <row r="43" spans="2:12" ht="12.75">
      <c r="B43" s="22">
        <v>7801</v>
      </c>
      <c r="C43" t="s">
        <v>599</v>
      </c>
      <c r="D43" s="23" t="s">
        <v>308</v>
      </c>
      <c r="E43" s="108"/>
      <c r="F43" s="107"/>
      <c r="G43" s="108"/>
      <c r="H43" s="107"/>
      <c r="I43" s="107"/>
      <c r="J43" s="107"/>
      <c r="K43" s="107"/>
      <c r="L43" s="107"/>
    </row>
    <row r="44" spans="2:12" ht="12.75">
      <c r="B44" s="22" t="s">
        <v>573</v>
      </c>
      <c r="C44" t="s">
        <v>574</v>
      </c>
      <c r="D44" s="23" t="s">
        <v>575</v>
      </c>
      <c r="E44" s="108"/>
      <c r="F44" s="107"/>
      <c r="G44" s="108"/>
      <c r="H44" s="107"/>
      <c r="I44" s="107"/>
      <c r="J44" s="107"/>
      <c r="K44" s="109"/>
      <c r="L44" s="107"/>
    </row>
    <row r="45" spans="2:12" ht="12.75">
      <c r="B45" s="22">
        <v>8703</v>
      </c>
      <c r="C45" t="s">
        <v>576</v>
      </c>
      <c r="D45" s="23" t="s">
        <v>577</v>
      </c>
      <c r="E45" s="108"/>
      <c r="F45" s="107"/>
      <c r="G45" s="108"/>
      <c r="H45" s="107"/>
      <c r="I45" s="107"/>
      <c r="J45" s="107"/>
      <c r="K45" s="107"/>
      <c r="L45" s="107"/>
    </row>
    <row r="46" spans="2:12" ht="12.75">
      <c r="B46" s="22">
        <v>8704</v>
      </c>
      <c r="C46" t="s">
        <v>289</v>
      </c>
      <c r="D46" s="23" t="s">
        <v>577</v>
      </c>
      <c r="E46" s="108"/>
      <c r="F46" s="107"/>
      <c r="G46" s="108"/>
      <c r="H46" s="107"/>
      <c r="I46" s="107"/>
      <c r="J46" s="107"/>
      <c r="K46" s="107"/>
      <c r="L46" s="107"/>
    </row>
    <row r="47" spans="4:12" ht="12.75">
      <c r="D47" s="23"/>
      <c r="E47" s="111"/>
      <c r="F47" s="112"/>
      <c r="G47" s="111"/>
      <c r="H47" s="112"/>
      <c r="I47" s="112"/>
      <c r="J47" s="112"/>
      <c r="K47" s="112"/>
      <c r="L47" s="112"/>
    </row>
    <row r="48" spans="2:12" ht="12.75">
      <c r="B48" t="s">
        <v>218</v>
      </c>
      <c r="D48" s="23"/>
      <c r="H48" s="31"/>
      <c r="I48" s="31"/>
      <c r="J48" s="31"/>
      <c r="K48" s="31"/>
      <c r="L48" s="31"/>
    </row>
    <row r="49" ht="12.75">
      <c r="D49" s="23"/>
    </row>
    <row r="50" ht="12.75">
      <c r="D50" s="23"/>
    </row>
    <row r="51" ht="12.75">
      <c r="D51" s="23"/>
    </row>
    <row r="52" ht="12.75">
      <c r="D52" s="23"/>
    </row>
    <row r="53" ht="12.75">
      <c r="D53" s="23"/>
    </row>
    <row r="54" spans="4:10" ht="12.75">
      <c r="D54" s="21"/>
      <c r="F54" s="21"/>
      <c r="H54" s="21"/>
      <c r="J54" s="21"/>
    </row>
    <row r="55" ht="12.75">
      <c r="D55" s="23"/>
    </row>
    <row r="56" ht="12.75">
      <c r="D56" s="23"/>
    </row>
    <row r="57" ht="12.75">
      <c r="D57" s="23"/>
    </row>
    <row r="58" ht="12.75">
      <c r="D58" s="23"/>
    </row>
    <row r="59" ht="12.75">
      <c r="D59" s="23"/>
    </row>
    <row r="60" ht="12.75">
      <c r="D60" s="23"/>
    </row>
    <row r="61" ht="12.75">
      <c r="D61" s="23"/>
    </row>
    <row r="62" ht="12.75">
      <c r="D62" s="23"/>
    </row>
    <row r="63" spans="4:10" ht="12.75">
      <c r="D63" s="21"/>
      <c r="F63" s="21"/>
      <c r="H63" s="21"/>
      <c r="J63" s="21"/>
    </row>
    <row r="64" spans="4:10" ht="12.75">
      <c r="D64" s="21"/>
      <c r="F64" s="21"/>
      <c r="H64" s="21"/>
      <c r="J64" s="21"/>
    </row>
    <row r="65" spans="4:10" ht="12.75">
      <c r="D65" s="21"/>
      <c r="F65" s="21"/>
      <c r="H65" s="21"/>
      <c r="J65" s="21"/>
    </row>
    <row r="66" ht="12.75">
      <c r="D66" s="23"/>
    </row>
    <row r="67" ht="12.75">
      <c r="D67" s="23"/>
    </row>
    <row r="68" ht="12.75">
      <c r="D68" s="23"/>
    </row>
    <row r="69" ht="12.75">
      <c r="D69" s="23"/>
    </row>
    <row r="70" spans="4:10" ht="12.75">
      <c r="D70" s="21"/>
      <c r="F70" s="21"/>
      <c r="H70" s="21"/>
      <c r="J70" s="21"/>
    </row>
    <row r="71" spans="4:10" ht="12.75">
      <c r="D71" s="21"/>
      <c r="F71" s="21"/>
      <c r="H71" s="21"/>
      <c r="J71" s="21"/>
    </row>
    <row r="72" ht="12.75">
      <c r="D72" s="23"/>
    </row>
    <row r="73" ht="12.75">
      <c r="D73" s="23"/>
    </row>
    <row r="74" ht="12.75">
      <c r="D74" s="23"/>
    </row>
    <row r="75" ht="12.75">
      <c r="D75" s="23"/>
    </row>
    <row r="76" spans="4:10" ht="12.75">
      <c r="D76" s="21"/>
      <c r="F76" s="21"/>
      <c r="H76" s="21"/>
      <c r="J76" s="21"/>
    </row>
    <row r="77" ht="12.75">
      <c r="D77" s="23"/>
    </row>
    <row r="78" ht="12.75">
      <c r="D78" s="23"/>
    </row>
    <row r="79" ht="12.75">
      <c r="D79" s="23"/>
    </row>
    <row r="80" ht="12.75">
      <c r="D80" s="23"/>
    </row>
    <row r="81" spans="4:10" ht="12.75">
      <c r="D81" s="21"/>
      <c r="F81" s="21"/>
      <c r="H81" s="21"/>
      <c r="J81" s="21"/>
    </row>
    <row r="82" ht="12.75">
      <c r="D82" s="23"/>
    </row>
    <row r="83" ht="12.75">
      <c r="D83" s="23"/>
    </row>
    <row r="84" ht="12.75">
      <c r="D84" s="21"/>
    </row>
    <row r="85" ht="12.75">
      <c r="D85" s="23"/>
    </row>
    <row r="86" ht="12.75">
      <c r="D86" s="23"/>
    </row>
  </sheetData>
  <sheetProtection password="E16C" sheet="1" objects="1" scenarios="1"/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5"/>
  <dimension ref="B1:L86"/>
  <sheetViews>
    <sheetView zoomScale="75" zoomScaleNormal="75" zoomScalePageLayoutView="0" workbookViewId="0" topLeftCell="A1">
      <selection activeCell="D54" sqref="D54"/>
    </sheetView>
  </sheetViews>
  <sheetFormatPr defaultColWidth="9.00390625" defaultRowHeight="12.75"/>
  <cols>
    <col min="1" max="1" width="4.75390625" style="0" customWidth="1"/>
    <col min="2" max="2" width="15.875" style="0" customWidth="1"/>
    <col min="3" max="3" width="39.00390625" style="0" customWidth="1"/>
    <col min="4" max="4" width="19.75390625" style="0" customWidth="1"/>
    <col min="5" max="5" width="15.625" style="0" customWidth="1"/>
    <col min="6" max="6" width="9.625" style="0" customWidth="1"/>
    <col min="7" max="7" width="14.875" style="0" customWidth="1"/>
    <col min="9" max="9" width="14.125" style="0" customWidth="1"/>
    <col min="10" max="10" width="9.375" style="0" customWidth="1"/>
    <col min="11" max="11" width="14.75390625" style="0" customWidth="1"/>
    <col min="12" max="12" width="10.125" style="0" customWidth="1"/>
  </cols>
  <sheetData>
    <row r="1" spans="2:8" ht="15.75">
      <c r="B1" s="9" t="s">
        <v>544</v>
      </c>
      <c r="C1" s="9"/>
      <c r="D1" s="10" t="s">
        <v>359</v>
      </c>
      <c r="E1" s="35" t="s">
        <v>222</v>
      </c>
      <c r="G1" s="11"/>
      <c r="H1" s="11"/>
    </row>
    <row r="2" spans="2:8" ht="12.75">
      <c r="B2" s="11" t="s">
        <v>545</v>
      </c>
      <c r="C2" s="11"/>
      <c r="D2" s="11"/>
      <c r="E2" s="11"/>
      <c r="F2" s="11"/>
      <c r="G2" s="11"/>
      <c r="H2" s="11"/>
    </row>
    <row r="3" spans="2:8" ht="13.5" thickBot="1">
      <c r="B3" s="11" t="s">
        <v>322</v>
      </c>
      <c r="C3" s="11"/>
      <c r="D3" s="12" t="s">
        <v>546</v>
      </c>
      <c r="F3" s="11"/>
      <c r="G3" s="11"/>
      <c r="H3" s="11"/>
    </row>
    <row r="4" spans="2:12" ht="13.5" thickBot="1">
      <c r="B4" s="13" t="s">
        <v>217</v>
      </c>
      <c r="C4" s="14" t="s">
        <v>547</v>
      </c>
      <c r="D4" s="14" t="s">
        <v>548</v>
      </c>
      <c r="E4" s="15">
        <v>2003</v>
      </c>
      <c r="F4" s="16" t="s">
        <v>274</v>
      </c>
      <c r="G4" s="15">
        <v>2004</v>
      </c>
      <c r="H4" s="16" t="s">
        <v>274</v>
      </c>
      <c r="I4" s="17">
        <v>2005</v>
      </c>
      <c r="J4" s="18" t="s">
        <v>275</v>
      </c>
      <c r="K4" s="17">
        <v>2006</v>
      </c>
      <c r="L4" s="18" t="s">
        <v>276</v>
      </c>
    </row>
    <row r="5" spans="2:12" ht="39" thickBot="1">
      <c r="B5" s="19"/>
      <c r="C5" s="20"/>
      <c r="D5" s="36" t="s">
        <v>549</v>
      </c>
      <c r="E5" s="30" t="s">
        <v>549</v>
      </c>
      <c r="F5" s="30" t="s">
        <v>550</v>
      </c>
      <c r="G5" s="30" t="s">
        <v>549</v>
      </c>
      <c r="H5" s="30" t="s">
        <v>550</v>
      </c>
      <c r="I5" s="30" t="s">
        <v>549</v>
      </c>
      <c r="J5" s="30" t="s">
        <v>550</v>
      </c>
      <c r="K5" s="30" t="s">
        <v>549</v>
      </c>
      <c r="L5" s="37" t="s">
        <v>550</v>
      </c>
    </row>
    <row r="6" spans="3:12" ht="12.75">
      <c r="C6" s="21" t="s">
        <v>551</v>
      </c>
      <c r="D6" s="25"/>
      <c r="E6" s="96"/>
      <c r="F6" s="96"/>
      <c r="G6" s="96"/>
      <c r="H6" s="96"/>
      <c r="I6" s="96"/>
      <c r="J6" s="96"/>
      <c r="K6" s="111"/>
      <c r="L6" s="111"/>
    </row>
    <row r="7" spans="2:12" ht="12.75">
      <c r="B7" s="22">
        <v>2701</v>
      </c>
      <c r="C7" t="s">
        <v>552</v>
      </c>
      <c r="D7" s="23" t="s">
        <v>308</v>
      </c>
      <c r="E7" s="96"/>
      <c r="F7" s="96"/>
      <c r="G7" s="96"/>
      <c r="H7" s="96"/>
      <c r="I7" s="96"/>
      <c r="J7" s="96"/>
      <c r="K7" s="111"/>
      <c r="L7" s="111"/>
    </row>
    <row r="8" spans="2:12" ht="12.75">
      <c r="B8" s="22">
        <v>2709</v>
      </c>
      <c r="C8" t="s">
        <v>553</v>
      </c>
      <c r="D8" s="23" t="s">
        <v>308</v>
      </c>
      <c r="E8" s="96"/>
      <c r="F8" s="96"/>
      <c r="G8" s="96"/>
      <c r="H8" s="96"/>
      <c r="I8" s="96"/>
      <c r="J8" s="96"/>
      <c r="K8" s="111"/>
      <c r="L8" s="111"/>
    </row>
    <row r="9" spans="2:12" ht="12.75">
      <c r="B9" s="22">
        <v>2710</v>
      </c>
      <c r="C9" t="s">
        <v>554</v>
      </c>
      <c r="D9" s="23" t="s">
        <v>308</v>
      </c>
      <c r="E9" s="96"/>
      <c r="F9" s="96"/>
      <c r="G9" s="96"/>
      <c r="H9" s="96"/>
      <c r="I9" s="96"/>
      <c r="J9" s="96"/>
      <c r="K9" s="111"/>
      <c r="L9" s="111"/>
    </row>
    <row r="10" spans="2:12" ht="12.75">
      <c r="B10" s="22">
        <v>271121000</v>
      </c>
      <c r="C10" t="s">
        <v>555</v>
      </c>
      <c r="D10" s="23" t="s">
        <v>556</v>
      </c>
      <c r="E10" s="111"/>
      <c r="F10" s="111"/>
      <c r="G10" s="111"/>
      <c r="H10" s="111"/>
      <c r="I10" s="111"/>
      <c r="J10" s="111"/>
      <c r="K10" s="111"/>
      <c r="L10" s="111"/>
    </row>
    <row r="11" spans="2:12" ht="12.75">
      <c r="B11" s="22">
        <v>2716</v>
      </c>
      <c r="C11" t="s">
        <v>452</v>
      </c>
      <c r="D11" s="23" t="s">
        <v>557</v>
      </c>
      <c r="E11" s="111"/>
      <c r="F11" s="111"/>
      <c r="G11" s="111"/>
      <c r="H11" s="111"/>
      <c r="I11" s="111"/>
      <c r="J11" s="111"/>
      <c r="K11" s="111"/>
      <c r="L11" s="111"/>
    </row>
    <row r="12" spans="2:12" ht="12.75">
      <c r="B12" s="22">
        <v>3102</v>
      </c>
      <c r="C12" t="s">
        <v>558</v>
      </c>
      <c r="D12" s="23" t="s">
        <v>308</v>
      </c>
      <c r="E12" s="111"/>
      <c r="F12" s="111"/>
      <c r="G12" s="111"/>
      <c r="H12" s="111"/>
      <c r="I12" s="111"/>
      <c r="J12" s="111"/>
      <c r="K12" s="111"/>
      <c r="L12" s="111"/>
    </row>
    <row r="13" spans="2:12" ht="12.75">
      <c r="B13" s="22">
        <v>3104</v>
      </c>
      <c r="C13" t="s">
        <v>559</v>
      </c>
      <c r="D13" s="23" t="s">
        <v>308</v>
      </c>
      <c r="E13" s="111"/>
      <c r="F13" s="111"/>
      <c r="G13" s="111"/>
      <c r="H13" s="111"/>
      <c r="I13" s="111"/>
      <c r="J13" s="111"/>
      <c r="K13" s="111"/>
      <c r="L13" s="111"/>
    </row>
    <row r="14" spans="2:12" ht="12.75">
      <c r="B14" s="22">
        <v>3105</v>
      </c>
      <c r="C14" t="s">
        <v>560</v>
      </c>
      <c r="D14" s="23" t="s">
        <v>308</v>
      </c>
      <c r="E14" s="111"/>
      <c r="F14" s="111"/>
      <c r="G14" s="111"/>
      <c r="H14" s="111"/>
      <c r="I14" s="111"/>
      <c r="J14" s="111"/>
      <c r="K14" s="111"/>
      <c r="L14" s="111"/>
    </row>
    <row r="15" spans="2:12" ht="12.75">
      <c r="B15" s="22">
        <v>4403</v>
      </c>
      <c r="C15" t="s">
        <v>561</v>
      </c>
      <c r="D15" s="23" t="s">
        <v>562</v>
      </c>
      <c r="E15" s="111"/>
      <c r="F15" s="111"/>
      <c r="G15" s="111"/>
      <c r="H15" s="111"/>
      <c r="I15" s="111"/>
      <c r="J15" s="111"/>
      <c r="K15" s="111"/>
      <c r="L15" s="111"/>
    </row>
    <row r="16" spans="2:12" ht="12.75">
      <c r="B16" s="22">
        <v>4407</v>
      </c>
      <c r="C16" t="s">
        <v>563</v>
      </c>
      <c r="D16" s="23" t="s">
        <v>308</v>
      </c>
      <c r="E16" s="111"/>
      <c r="F16" s="111"/>
      <c r="G16" s="111"/>
      <c r="H16" s="111"/>
      <c r="I16" s="111"/>
      <c r="J16" s="111"/>
      <c r="K16" s="111"/>
      <c r="L16" s="111"/>
    </row>
    <row r="17" spans="2:12" ht="12.75">
      <c r="B17" s="22" t="s">
        <v>564</v>
      </c>
      <c r="C17" t="s">
        <v>565</v>
      </c>
      <c r="D17" s="23" t="s">
        <v>308</v>
      </c>
      <c r="E17" s="111"/>
      <c r="F17" s="111"/>
      <c r="G17" s="111"/>
      <c r="H17" s="111"/>
      <c r="I17" s="111"/>
      <c r="J17" s="111"/>
      <c r="K17" s="111"/>
      <c r="L17" s="111"/>
    </row>
    <row r="18" spans="2:12" ht="12.75">
      <c r="B18" s="22">
        <v>72</v>
      </c>
      <c r="C18" t="s">
        <v>566</v>
      </c>
      <c r="D18" s="23" t="s">
        <v>308</v>
      </c>
      <c r="E18" s="111"/>
      <c r="F18" s="111"/>
      <c r="G18" s="111"/>
      <c r="H18" s="111"/>
      <c r="I18" s="111"/>
      <c r="J18" s="111"/>
      <c r="K18" s="111"/>
      <c r="L18" s="111"/>
    </row>
    <row r="19" spans="2:12" ht="12.75">
      <c r="B19" s="22">
        <v>7403</v>
      </c>
      <c r="C19" t="s">
        <v>567</v>
      </c>
      <c r="D19" s="23" t="s">
        <v>308</v>
      </c>
      <c r="E19" s="111"/>
      <c r="F19" s="111"/>
      <c r="G19" s="111"/>
      <c r="H19" s="111"/>
      <c r="I19" s="111"/>
      <c r="J19" s="111"/>
      <c r="K19" s="111"/>
      <c r="L19" s="111"/>
    </row>
    <row r="20" spans="2:12" ht="12.75">
      <c r="B20" s="22">
        <v>7502</v>
      </c>
      <c r="C20" t="s">
        <v>571</v>
      </c>
      <c r="D20" s="23" t="s">
        <v>308</v>
      </c>
      <c r="E20" s="111"/>
      <c r="F20" s="111"/>
      <c r="G20" s="111"/>
      <c r="H20" s="111"/>
      <c r="I20" s="111"/>
      <c r="J20" s="111"/>
      <c r="K20" s="111"/>
      <c r="L20" s="111"/>
    </row>
    <row r="21" spans="2:12" ht="12.75">
      <c r="B21" s="22">
        <v>7601</v>
      </c>
      <c r="C21" t="s">
        <v>572</v>
      </c>
      <c r="D21" s="23" t="s">
        <v>308</v>
      </c>
      <c r="E21" s="111"/>
      <c r="F21" s="111"/>
      <c r="G21" s="111"/>
      <c r="H21" s="111"/>
      <c r="I21" s="111"/>
      <c r="J21" s="111"/>
      <c r="K21" s="111"/>
      <c r="L21" s="111"/>
    </row>
    <row r="22" spans="2:12" ht="12.75">
      <c r="B22" s="22" t="s">
        <v>573</v>
      </c>
      <c r="C22" t="s">
        <v>574</v>
      </c>
      <c r="D22" s="23" t="s">
        <v>575</v>
      </c>
      <c r="E22" s="111"/>
      <c r="F22" s="111"/>
      <c r="G22" s="111"/>
      <c r="H22" s="111"/>
      <c r="I22" s="111"/>
      <c r="J22" s="111"/>
      <c r="K22" s="113"/>
      <c r="L22" s="111"/>
    </row>
    <row r="23" spans="2:12" ht="12.75">
      <c r="B23" s="22">
        <v>8703</v>
      </c>
      <c r="C23" t="s">
        <v>576</v>
      </c>
      <c r="D23" s="23" t="s">
        <v>577</v>
      </c>
      <c r="E23" s="111"/>
      <c r="F23" s="111"/>
      <c r="G23" s="111"/>
      <c r="H23" s="111"/>
      <c r="I23" s="111"/>
      <c r="J23" s="111"/>
      <c r="K23" s="111"/>
      <c r="L23" s="111"/>
    </row>
    <row r="24" spans="2:12" ht="12.75">
      <c r="B24" s="22">
        <v>8704</v>
      </c>
      <c r="C24" t="s">
        <v>289</v>
      </c>
      <c r="D24" s="23" t="s">
        <v>577</v>
      </c>
      <c r="E24" s="111"/>
      <c r="F24" s="111"/>
      <c r="G24" s="111"/>
      <c r="H24" s="111"/>
      <c r="I24" s="111"/>
      <c r="J24" s="111"/>
      <c r="K24" s="111"/>
      <c r="L24" s="111"/>
    </row>
    <row r="25" spans="2:12" ht="12.75">
      <c r="B25" s="22"/>
      <c r="C25" s="21" t="s">
        <v>578</v>
      </c>
      <c r="D25" s="23"/>
      <c r="E25" s="111"/>
      <c r="F25" s="111"/>
      <c r="G25" s="111"/>
      <c r="H25" s="111"/>
      <c r="I25" s="111"/>
      <c r="J25" s="111"/>
      <c r="K25" s="111"/>
      <c r="L25" s="111"/>
    </row>
    <row r="26" spans="2:12" ht="12.75">
      <c r="B26" s="22" t="s">
        <v>579</v>
      </c>
      <c r="C26" t="s">
        <v>581</v>
      </c>
      <c r="D26" s="23" t="s">
        <v>308</v>
      </c>
      <c r="E26" s="111"/>
      <c r="F26" s="111"/>
      <c r="G26" s="111"/>
      <c r="H26" s="111"/>
      <c r="I26" s="111"/>
      <c r="J26" s="111"/>
      <c r="K26" s="111"/>
      <c r="L26" s="111"/>
    </row>
    <row r="27" spans="2:12" ht="12.75">
      <c r="B27" s="24" t="s">
        <v>582</v>
      </c>
      <c r="C27" t="s">
        <v>583</v>
      </c>
      <c r="D27" s="23" t="s">
        <v>308</v>
      </c>
      <c r="E27" s="111"/>
      <c r="F27" s="111"/>
      <c r="G27" s="111"/>
      <c r="H27" s="111"/>
      <c r="I27" s="111"/>
      <c r="J27" s="111"/>
      <c r="K27" s="111"/>
      <c r="L27" s="111"/>
    </row>
    <row r="28" spans="2:12" ht="12.75">
      <c r="B28" s="24" t="s">
        <v>584</v>
      </c>
      <c r="C28" t="s">
        <v>585</v>
      </c>
      <c r="D28" s="23" t="s">
        <v>308</v>
      </c>
      <c r="E28" s="111"/>
      <c r="F28" s="111"/>
      <c r="G28" s="111"/>
      <c r="H28" s="111"/>
      <c r="I28" s="111"/>
      <c r="J28" s="111"/>
      <c r="K28" s="111"/>
      <c r="L28" s="111"/>
    </row>
    <row r="29" spans="2:12" ht="12.75">
      <c r="B29" s="22">
        <v>10</v>
      </c>
      <c r="C29" t="s">
        <v>586</v>
      </c>
      <c r="D29" s="23" t="s">
        <v>575</v>
      </c>
      <c r="E29" s="111"/>
      <c r="F29" s="111"/>
      <c r="G29" s="111"/>
      <c r="H29" s="111"/>
      <c r="I29" s="111"/>
      <c r="J29" s="111"/>
      <c r="K29" s="113"/>
      <c r="L29" s="111"/>
    </row>
    <row r="30" spans="2:12" ht="12.75">
      <c r="B30" s="22">
        <v>1512</v>
      </c>
      <c r="C30" t="s">
        <v>587</v>
      </c>
      <c r="D30" s="23" t="s">
        <v>308</v>
      </c>
      <c r="E30" s="111"/>
      <c r="F30" s="111"/>
      <c r="G30" s="111"/>
      <c r="H30" s="111"/>
      <c r="I30" s="111"/>
      <c r="J30" s="111"/>
      <c r="K30" s="111"/>
      <c r="L30" s="111"/>
    </row>
    <row r="31" spans="2:12" ht="12.75">
      <c r="B31" s="22" t="s">
        <v>588</v>
      </c>
      <c r="C31" t="s">
        <v>589</v>
      </c>
      <c r="D31" s="23" t="s">
        <v>308</v>
      </c>
      <c r="E31" s="111"/>
      <c r="F31" s="111"/>
      <c r="G31" s="111"/>
      <c r="H31" s="111"/>
      <c r="I31" s="111"/>
      <c r="J31" s="111"/>
      <c r="K31" s="111"/>
      <c r="L31" s="111"/>
    </row>
    <row r="32" spans="2:12" ht="12.75">
      <c r="B32" s="22">
        <v>170199100</v>
      </c>
      <c r="C32" t="s">
        <v>590</v>
      </c>
      <c r="D32" s="23" t="s">
        <v>308</v>
      </c>
      <c r="E32" s="111"/>
      <c r="F32" s="111"/>
      <c r="G32" s="111"/>
      <c r="H32" s="111"/>
      <c r="I32" s="111"/>
      <c r="J32" s="111"/>
      <c r="K32" s="111"/>
      <c r="L32" s="111"/>
    </row>
    <row r="33" spans="2:12" ht="12.75">
      <c r="B33" s="22">
        <v>22</v>
      </c>
      <c r="C33" t="s">
        <v>591</v>
      </c>
      <c r="D33" s="23" t="s">
        <v>575</v>
      </c>
      <c r="E33" s="111"/>
      <c r="F33" s="111"/>
      <c r="G33" s="111"/>
      <c r="H33" s="111"/>
      <c r="I33" s="111"/>
      <c r="J33" s="111"/>
      <c r="K33" s="113"/>
      <c r="L33" s="111"/>
    </row>
    <row r="34" spans="2:12" ht="12.75">
      <c r="B34" s="22">
        <v>2701</v>
      </c>
      <c r="C34" t="s">
        <v>552</v>
      </c>
      <c r="D34" s="23" t="s">
        <v>308</v>
      </c>
      <c r="E34" s="111"/>
      <c r="F34" s="111"/>
      <c r="G34" s="111"/>
      <c r="H34" s="111"/>
      <c r="I34" s="111"/>
      <c r="J34" s="111"/>
      <c r="K34" s="111"/>
      <c r="L34" s="111"/>
    </row>
    <row r="35" spans="2:12" ht="12.75">
      <c r="B35" s="22" t="s">
        <v>592</v>
      </c>
      <c r="C35" t="s">
        <v>593</v>
      </c>
      <c r="D35" s="23" t="s">
        <v>308</v>
      </c>
      <c r="E35" s="111"/>
      <c r="F35" s="111"/>
      <c r="G35" s="111"/>
      <c r="H35" s="111"/>
      <c r="I35" s="111"/>
      <c r="J35" s="111"/>
      <c r="K35" s="111"/>
      <c r="L35" s="111"/>
    </row>
    <row r="36" spans="2:12" ht="12.75">
      <c r="B36" s="22">
        <v>5101</v>
      </c>
      <c r="C36" t="s">
        <v>594</v>
      </c>
      <c r="D36" s="23" t="s">
        <v>308</v>
      </c>
      <c r="E36" s="111"/>
      <c r="F36" s="111"/>
      <c r="G36" s="111"/>
      <c r="H36" s="111"/>
      <c r="I36" s="111"/>
      <c r="J36" s="111"/>
      <c r="K36" s="111"/>
      <c r="L36" s="111"/>
    </row>
    <row r="37" spans="2:12" ht="12.75">
      <c r="B37" s="22">
        <v>5201</v>
      </c>
      <c r="C37" t="s">
        <v>595</v>
      </c>
      <c r="D37" s="23" t="s">
        <v>308</v>
      </c>
      <c r="E37" s="111"/>
      <c r="F37" s="111"/>
      <c r="G37" s="111"/>
      <c r="H37" s="111"/>
      <c r="I37" s="111"/>
      <c r="J37" s="111"/>
      <c r="K37" s="111"/>
      <c r="L37" s="111"/>
    </row>
    <row r="38" spans="2:12" ht="12.75">
      <c r="B38" s="22">
        <v>5301</v>
      </c>
      <c r="C38" t="s">
        <v>596</v>
      </c>
      <c r="D38" s="23" t="s">
        <v>308</v>
      </c>
      <c r="E38" s="111"/>
      <c r="F38" s="111"/>
      <c r="G38" s="111"/>
      <c r="H38" s="111"/>
      <c r="I38" s="111"/>
      <c r="J38" s="111"/>
      <c r="K38" s="111"/>
      <c r="L38" s="111"/>
    </row>
    <row r="39" spans="2:12" ht="12.75">
      <c r="B39" s="22">
        <v>72</v>
      </c>
      <c r="C39" t="s">
        <v>566</v>
      </c>
      <c r="D39" s="23" t="s">
        <v>308</v>
      </c>
      <c r="E39" s="111"/>
      <c r="F39" s="111"/>
      <c r="G39" s="111"/>
      <c r="H39" s="111"/>
      <c r="I39" s="111"/>
      <c r="J39" s="111"/>
      <c r="K39" s="111"/>
      <c r="L39" s="111"/>
    </row>
    <row r="40" spans="2:12" ht="12.75">
      <c r="B40" s="22">
        <v>7202</v>
      </c>
      <c r="C40" t="s">
        <v>597</v>
      </c>
      <c r="D40" s="23" t="s">
        <v>308</v>
      </c>
      <c r="E40" s="111"/>
      <c r="F40" s="111"/>
      <c r="G40" s="111"/>
      <c r="H40" s="111"/>
      <c r="I40" s="111"/>
      <c r="J40" s="111"/>
      <c r="K40" s="111"/>
      <c r="L40" s="111"/>
    </row>
    <row r="41" spans="2:12" ht="12.75">
      <c r="B41" s="22" t="s">
        <v>598</v>
      </c>
      <c r="C41" t="s">
        <v>299</v>
      </c>
      <c r="D41" s="23" t="s">
        <v>308</v>
      </c>
      <c r="E41" s="111"/>
      <c r="F41" s="111"/>
      <c r="G41" s="111"/>
      <c r="H41" s="111"/>
      <c r="I41" s="111"/>
      <c r="J41" s="111"/>
      <c r="K41" s="111"/>
      <c r="L41" s="111"/>
    </row>
    <row r="42" spans="2:12" ht="12.75">
      <c r="B42" s="22">
        <v>7403</v>
      </c>
      <c r="C42" t="s">
        <v>567</v>
      </c>
      <c r="D42" s="38" t="s">
        <v>308</v>
      </c>
      <c r="E42" s="111"/>
      <c r="F42" s="113"/>
      <c r="G42" s="111"/>
      <c r="H42" s="113"/>
      <c r="I42" s="111"/>
      <c r="J42" s="113"/>
      <c r="K42" s="111"/>
      <c r="L42" s="111"/>
    </row>
    <row r="43" spans="2:12" ht="12.75">
      <c r="B43" s="22">
        <v>7801</v>
      </c>
      <c r="C43" t="s">
        <v>599</v>
      </c>
      <c r="D43" s="23" t="s">
        <v>308</v>
      </c>
      <c r="E43" s="111"/>
      <c r="F43" s="111"/>
      <c r="G43" s="111"/>
      <c r="H43" s="111"/>
      <c r="I43" s="111"/>
      <c r="J43" s="111"/>
      <c r="K43" s="111"/>
      <c r="L43" s="111"/>
    </row>
    <row r="44" spans="2:12" ht="12.75">
      <c r="B44" s="22" t="s">
        <v>573</v>
      </c>
      <c r="C44" t="s">
        <v>574</v>
      </c>
      <c r="D44" s="23" t="s">
        <v>575</v>
      </c>
      <c r="E44" s="111"/>
      <c r="F44" s="111"/>
      <c r="G44" s="111"/>
      <c r="H44" s="111"/>
      <c r="I44" s="111"/>
      <c r="J44" s="111"/>
      <c r="K44" s="113"/>
      <c r="L44" s="111"/>
    </row>
    <row r="45" spans="2:12" ht="12.75">
      <c r="B45" s="22">
        <v>8703</v>
      </c>
      <c r="C45" t="s">
        <v>576</v>
      </c>
      <c r="D45" s="23" t="s">
        <v>577</v>
      </c>
      <c r="E45" s="111"/>
      <c r="F45" s="111"/>
      <c r="G45" s="111"/>
      <c r="H45" s="111"/>
      <c r="I45" s="111"/>
      <c r="J45" s="111"/>
      <c r="K45" s="111"/>
      <c r="L45" s="111"/>
    </row>
    <row r="46" spans="2:12" ht="12.75">
      <c r="B46" s="22">
        <v>8704</v>
      </c>
      <c r="C46" t="s">
        <v>289</v>
      </c>
      <c r="D46" s="23" t="s">
        <v>577</v>
      </c>
      <c r="E46" s="111"/>
      <c r="F46" s="111"/>
      <c r="G46" s="111"/>
      <c r="H46" s="111"/>
      <c r="I46" s="111"/>
      <c r="J46" s="111"/>
      <c r="K46" s="111"/>
      <c r="L46" s="111"/>
    </row>
    <row r="47" ht="12.75">
      <c r="D47" s="23"/>
    </row>
    <row r="48" spans="2:4" ht="12.75">
      <c r="B48" t="s">
        <v>218</v>
      </c>
      <c r="D48" s="23"/>
    </row>
    <row r="49" ht="12.75">
      <c r="D49" s="23"/>
    </row>
    <row r="50" ht="12.75">
      <c r="D50" s="23"/>
    </row>
    <row r="51" ht="12.75">
      <c r="D51" s="23"/>
    </row>
    <row r="52" ht="12.75">
      <c r="D52" s="23"/>
    </row>
    <row r="53" ht="12.75">
      <c r="D53" s="23"/>
    </row>
    <row r="54" spans="4:10" ht="12.75">
      <c r="D54" s="21"/>
      <c r="F54" s="21"/>
      <c r="H54" s="21"/>
      <c r="J54" s="21"/>
    </row>
    <row r="55" ht="12.75">
      <c r="D55" s="23"/>
    </row>
    <row r="56" ht="12.75">
      <c r="D56" s="23"/>
    </row>
    <row r="57" ht="12.75">
      <c r="D57" s="23"/>
    </row>
    <row r="58" ht="12.75">
      <c r="D58" s="23"/>
    </row>
    <row r="59" ht="12.75">
      <c r="D59" s="23"/>
    </row>
    <row r="60" ht="12.75">
      <c r="D60" s="23"/>
    </row>
    <row r="61" ht="12.75">
      <c r="D61" s="23"/>
    </row>
    <row r="62" ht="12.75">
      <c r="D62" s="23"/>
    </row>
    <row r="63" spans="4:10" ht="12.75">
      <c r="D63" s="21"/>
      <c r="F63" s="21"/>
      <c r="H63" s="21"/>
      <c r="J63" s="21"/>
    </row>
    <row r="64" spans="4:10" ht="12.75">
      <c r="D64" s="21"/>
      <c r="F64" s="21"/>
      <c r="H64" s="21"/>
      <c r="J64" s="21"/>
    </row>
    <row r="65" spans="4:10" ht="12.75">
      <c r="D65" s="21"/>
      <c r="F65" s="21"/>
      <c r="H65" s="21"/>
      <c r="J65" s="21"/>
    </row>
    <row r="66" ht="12.75">
      <c r="D66" s="23"/>
    </row>
    <row r="67" ht="12.75">
      <c r="D67" s="23"/>
    </row>
    <row r="68" ht="12.75">
      <c r="D68" s="23"/>
    </row>
    <row r="69" ht="12.75">
      <c r="D69" s="23"/>
    </row>
    <row r="70" spans="4:10" ht="12.75">
      <c r="D70" s="21"/>
      <c r="F70" s="21"/>
      <c r="H70" s="21"/>
      <c r="J70" s="21"/>
    </row>
    <row r="71" spans="4:10" ht="12.75">
      <c r="D71" s="21"/>
      <c r="F71" s="21"/>
      <c r="H71" s="21"/>
      <c r="J71" s="21"/>
    </row>
    <row r="72" ht="12.75">
      <c r="D72" s="23"/>
    </row>
    <row r="73" ht="12.75">
      <c r="D73" s="23"/>
    </row>
    <row r="74" ht="12.75">
      <c r="D74" s="23"/>
    </row>
    <row r="75" ht="12.75">
      <c r="D75" s="23"/>
    </row>
    <row r="76" spans="4:10" ht="12.75">
      <c r="D76" s="21"/>
      <c r="F76" s="21"/>
      <c r="H76" s="21"/>
      <c r="J76" s="21"/>
    </row>
    <row r="77" ht="12.75">
      <c r="D77" s="23"/>
    </row>
    <row r="78" ht="12.75">
      <c r="D78" s="23"/>
    </row>
    <row r="79" ht="12.75">
      <c r="D79" s="23"/>
    </row>
    <row r="80" ht="12.75">
      <c r="D80" s="23"/>
    </row>
    <row r="81" spans="4:10" ht="12.75">
      <c r="D81" s="21"/>
      <c r="F81" s="21"/>
      <c r="H81" s="21"/>
      <c r="J81" s="21"/>
    </row>
    <row r="82" ht="12.75">
      <c r="D82" s="23"/>
    </row>
    <row r="83" ht="12.75">
      <c r="D83" s="23"/>
    </row>
    <row r="84" ht="12.75">
      <c r="D84" s="21"/>
    </row>
    <row r="85" ht="12.75">
      <c r="D85" s="23"/>
    </row>
    <row r="86" ht="12.75">
      <c r="D86" s="23"/>
    </row>
  </sheetData>
  <sheetProtection password="E16C" sheet="1" objects="1" scenarios="1"/>
  <printOptions/>
  <pageMargins left="0.3937007874015748" right="0.3937007874015748" top="0.7874015748031497" bottom="0.7874015748031497" header="0.5118110236220472" footer="0.5118110236220472"/>
  <pageSetup horizontalDpi="300" verticalDpi="3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B1:L155"/>
  <sheetViews>
    <sheetView zoomScale="75" zoomScaleNormal="75" zoomScalePageLayoutView="0" workbookViewId="0" topLeftCell="A1">
      <pane xSplit="1" ySplit="6" topLeftCell="B7" activePane="bottomRight" state="frozen"/>
      <selection pane="topLeft" activeCell="B24" sqref="B24"/>
      <selection pane="topRight" activeCell="B24" sqref="B24"/>
      <selection pane="bottomLeft" activeCell="B24" sqref="B24"/>
      <selection pane="bottomRight" activeCell="B7" sqref="B7"/>
    </sheetView>
  </sheetViews>
  <sheetFormatPr defaultColWidth="9.00390625" defaultRowHeight="12.75"/>
  <cols>
    <col min="1" max="1" width="5.75390625" style="0" customWidth="1"/>
    <col min="2" max="2" width="19.25390625" style="0" customWidth="1"/>
    <col min="3" max="3" width="36.375" style="0" customWidth="1"/>
    <col min="4" max="4" width="19.75390625" style="0" customWidth="1"/>
    <col min="5" max="5" width="14.75390625" style="0" customWidth="1"/>
    <col min="6" max="6" width="9.625" style="0" customWidth="1"/>
    <col min="7" max="7" width="14.875" style="0" customWidth="1"/>
    <col min="9" max="9" width="12.75390625" style="0" customWidth="1"/>
    <col min="10" max="10" width="9.375" style="0" customWidth="1"/>
    <col min="11" max="11" width="12.75390625" style="0" customWidth="1"/>
    <col min="12" max="12" width="8.625" style="0" customWidth="1"/>
  </cols>
  <sheetData>
    <row r="1" spans="3:8" ht="15.75">
      <c r="C1" s="9" t="s">
        <v>544</v>
      </c>
      <c r="D1" s="10" t="s">
        <v>220</v>
      </c>
      <c r="E1" s="11"/>
      <c r="G1" s="11"/>
      <c r="H1" s="11"/>
    </row>
    <row r="2" spans="2:8" ht="12.75">
      <c r="B2" s="11" t="s">
        <v>545</v>
      </c>
      <c r="C2" s="11"/>
      <c r="D2" s="11"/>
      <c r="E2" s="11"/>
      <c r="F2" s="11"/>
      <c r="G2" s="11"/>
      <c r="H2" s="11"/>
    </row>
    <row r="3" spans="2:8" ht="13.5" thickBot="1">
      <c r="B3" s="11" t="s">
        <v>322</v>
      </c>
      <c r="C3" s="11"/>
      <c r="D3" s="12" t="s">
        <v>546</v>
      </c>
      <c r="F3" s="11"/>
      <c r="G3" s="11"/>
      <c r="H3" s="11"/>
    </row>
    <row r="4" spans="2:12" ht="13.5" thickBot="1">
      <c r="B4" s="13" t="s">
        <v>217</v>
      </c>
      <c r="C4" s="14" t="s">
        <v>547</v>
      </c>
      <c r="D4" s="29" t="s">
        <v>662</v>
      </c>
      <c r="E4" s="15">
        <v>2003</v>
      </c>
      <c r="F4" s="16" t="s">
        <v>274</v>
      </c>
      <c r="G4" s="15">
        <v>2004</v>
      </c>
      <c r="H4" s="16" t="s">
        <v>274</v>
      </c>
      <c r="I4" s="17">
        <v>2005</v>
      </c>
      <c r="J4" s="18" t="s">
        <v>275</v>
      </c>
      <c r="K4" s="17">
        <v>2006</v>
      </c>
      <c r="L4" s="18" t="s">
        <v>276</v>
      </c>
    </row>
    <row r="5" spans="2:12" ht="39" customHeight="1" thickBot="1">
      <c r="B5" s="19"/>
      <c r="C5" s="20"/>
      <c r="D5" s="30" t="s">
        <v>549</v>
      </c>
      <c r="E5" s="30" t="s">
        <v>549</v>
      </c>
      <c r="F5" s="30" t="s">
        <v>550</v>
      </c>
      <c r="G5" s="30" t="s">
        <v>549</v>
      </c>
      <c r="H5" s="30" t="s">
        <v>550</v>
      </c>
      <c r="I5" s="30" t="s">
        <v>549</v>
      </c>
      <c r="J5" s="30" t="s">
        <v>550</v>
      </c>
      <c r="K5" s="30" t="s">
        <v>549</v>
      </c>
      <c r="L5" s="37" t="s">
        <v>550</v>
      </c>
    </row>
    <row r="6" spans="2:11" ht="12.75">
      <c r="B6" s="25"/>
      <c r="C6" s="26" t="s">
        <v>551</v>
      </c>
      <c r="D6" s="25"/>
      <c r="E6" s="25"/>
      <c r="F6" s="25"/>
      <c r="G6" s="25"/>
      <c r="H6" s="25"/>
      <c r="I6" s="25"/>
      <c r="J6" s="25"/>
      <c r="K6" s="25"/>
    </row>
    <row r="7" spans="2:12" ht="12.75">
      <c r="B7" s="22">
        <v>1001</v>
      </c>
      <c r="C7" s="39" t="s">
        <v>600</v>
      </c>
      <c r="D7" s="23" t="s">
        <v>308</v>
      </c>
      <c r="E7" s="96"/>
      <c r="F7" s="96"/>
      <c r="G7" s="96"/>
      <c r="H7" s="96"/>
      <c r="I7" s="96"/>
      <c r="J7" s="96"/>
      <c r="K7" s="96"/>
      <c r="L7" s="111"/>
    </row>
    <row r="8" spans="2:12" ht="12.75">
      <c r="B8" s="24" t="s">
        <v>627</v>
      </c>
      <c r="C8" s="39" t="s">
        <v>628</v>
      </c>
      <c r="D8" s="23" t="s">
        <v>308</v>
      </c>
      <c r="E8" s="96"/>
      <c r="F8" s="96"/>
      <c r="G8" s="96"/>
      <c r="H8" s="96"/>
      <c r="I8" s="96"/>
      <c r="J8" s="96"/>
      <c r="K8" s="96"/>
      <c r="L8" s="111"/>
    </row>
    <row r="9" spans="2:12" ht="12.75">
      <c r="B9" s="22">
        <v>220860110</v>
      </c>
      <c r="C9" s="39" t="s">
        <v>607</v>
      </c>
      <c r="D9" s="23" t="s">
        <v>308</v>
      </c>
      <c r="E9" s="96"/>
      <c r="F9" s="96"/>
      <c r="G9" s="96"/>
      <c r="H9" s="96"/>
      <c r="I9" s="96"/>
      <c r="J9" s="96"/>
      <c r="K9" s="96"/>
      <c r="L9" s="111"/>
    </row>
    <row r="10" spans="2:12" ht="12.75">
      <c r="B10" s="22">
        <v>2510</v>
      </c>
      <c r="C10" s="39" t="s">
        <v>608</v>
      </c>
      <c r="D10" s="23" t="s">
        <v>308</v>
      </c>
      <c r="E10" s="111"/>
      <c r="F10" s="111"/>
      <c r="G10" s="111"/>
      <c r="H10" s="111"/>
      <c r="I10" s="111"/>
      <c r="J10" s="111"/>
      <c r="K10" s="111"/>
      <c r="L10" s="111"/>
    </row>
    <row r="11" spans="2:12" ht="12.75">
      <c r="B11" s="22">
        <v>2601</v>
      </c>
      <c r="C11" s="39" t="s">
        <v>609</v>
      </c>
      <c r="D11" s="23" t="s">
        <v>308</v>
      </c>
      <c r="E11" s="111"/>
      <c r="F11" s="111"/>
      <c r="G11" s="111"/>
      <c r="H11" s="111"/>
      <c r="I11" s="111"/>
      <c r="J11" s="111"/>
      <c r="K11" s="111"/>
      <c r="L11" s="111"/>
    </row>
    <row r="12" spans="2:12" ht="12.75">
      <c r="B12" s="22">
        <v>2701</v>
      </c>
      <c r="C12" s="39" t="s">
        <v>552</v>
      </c>
      <c r="D12" s="23" t="s">
        <v>308</v>
      </c>
      <c r="E12" s="111"/>
      <c r="F12" s="111"/>
      <c r="G12" s="111"/>
      <c r="H12" s="111"/>
      <c r="I12" s="111"/>
      <c r="J12" s="111"/>
      <c r="K12" s="111"/>
      <c r="L12" s="111"/>
    </row>
    <row r="13" spans="2:12" ht="12.75">
      <c r="B13" s="22">
        <v>2704</v>
      </c>
      <c r="C13" s="39" t="s">
        <v>610</v>
      </c>
      <c r="D13" s="23" t="s">
        <v>308</v>
      </c>
      <c r="E13" s="111"/>
      <c r="F13" s="111"/>
      <c r="G13" s="111"/>
      <c r="H13" s="108"/>
      <c r="I13" s="108"/>
      <c r="J13" s="108"/>
      <c r="K13" s="108"/>
      <c r="L13" s="108"/>
    </row>
    <row r="14" spans="2:12" ht="12.75">
      <c r="B14" s="22">
        <v>2709</v>
      </c>
      <c r="C14" s="39" t="s">
        <v>553</v>
      </c>
      <c r="D14" s="23" t="s">
        <v>308</v>
      </c>
      <c r="E14" s="108"/>
      <c r="F14" s="111"/>
      <c r="G14" s="108"/>
      <c r="H14" s="108"/>
      <c r="I14" s="108"/>
      <c r="J14" s="108"/>
      <c r="K14" s="108"/>
      <c r="L14" s="108"/>
    </row>
    <row r="15" spans="2:12" ht="12.75">
      <c r="B15" s="22">
        <v>2710</v>
      </c>
      <c r="C15" s="39" t="s">
        <v>554</v>
      </c>
      <c r="D15" s="23" t="s">
        <v>308</v>
      </c>
      <c r="E15" s="108"/>
      <c r="F15" s="111"/>
      <c r="G15" s="108"/>
      <c r="H15" s="108"/>
      <c r="I15" s="108"/>
      <c r="J15" s="108"/>
      <c r="K15" s="108"/>
      <c r="L15" s="108"/>
    </row>
    <row r="16" spans="2:12" ht="12.75">
      <c r="B16" s="27" t="s">
        <v>659</v>
      </c>
      <c r="C16" s="39" t="s">
        <v>295</v>
      </c>
      <c r="D16" s="23" t="s">
        <v>308</v>
      </c>
      <c r="E16" s="108"/>
      <c r="F16" s="111"/>
      <c r="G16" s="111"/>
      <c r="H16" s="111"/>
      <c r="I16" s="111"/>
      <c r="J16" s="111"/>
      <c r="K16" s="111"/>
      <c r="L16" s="111"/>
    </row>
    <row r="17" spans="2:12" ht="12.75">
      <c r="B17" s="28">
        <v>2710192100</v>
      </c>
      <c r="C17" s="39" t="s">
        <v>660</v>
      </c>
      <c r="D17" s="23" t="s">
        <v>308</v>
      </c>
      <c r="E17" s="108"/>
      <c r="F17" s="111"/>
      <c r="G17" s="111"/>
      <c r="H17" s="111"/>
      <c r="I17" s="111"/>
      <c r="J17" s="111"/>
      <c r="K17" s="111"/>
      <c r="L17" s="111"/>
    </row>
    <row r="18" spans="2:12" ht="12.75">
      <c r="B18" s="27" t="s">
        <v>661</v>
      </c>
      <c r="C18" s="39" t="s">
        <v>611</v>
      </c>
      <c r="D18" s="23" t="s">
        <v>308</v>
      </c>
      <c r="E18" s="108"/>
      <c r="F18" s="108"/>
      <c r="G18" s="111"/>
      <c r="H18" s="111"/>
      <c r="I18" s="111"/>
      <c r="J18" s="111"/>
      <c r="K18" s="111"/>
      <c r="L18" s="111"/>
    </row>
    <row r="19" spans="2:12" ht="12.75">
      <c r="B19" s="27" t="s">
        <v>219</v>
      </c>
      <c r="C19" s="39" t="s">
        <v>612</v>
      </c>
      <c r="D19" s="23" t="s">
        <v>308</v>
      </c>
      <c r="E19" s="108"/>
      <c r="F19" s="108"/>
      <c r="G19" s="111"/>
      <c r="H19" s="111"/>
      <c r="I19" s="111"/>
      <c r="J19" s="111"/>
      <c r="K19" s="111"/>
      <c r="L19" s="111"/>
    </row>
    <row r="20" spans="2:12" ht="12.75">
      <c r="B20" s="22">
        <v>271121000</v>
      </c>
      <c r="C20" s="39" t="s">
        <v>555</v>
      </c>
      <c r="D20" s="23" t="s">
        <v>556</v>
      </c>
      <c r="E20" s="108"/>
      <c r="F20" s="108"/>
      <c r="G20" s="111"/>
      <c r="H20" s="111"/>
      <c r="I20" s="111"/>
      <c r="J20" s="111"/>
      <c r="K20" s="111"/>
      <c r="L20" s="111"/>
    </row>
    <row r="21" spans="2:12" ht="12.75">
      <c r="B21" s="22">
        <v>2716</v>
      </c>
      <c r="C21" s="39" t="s">
        <v>452</v>
      </c>
      <c r="D21" s="23" t="s">
        <v>557</v>
      </c>
      <c r="E21" s="108"/>
      <c r="F21" s="108"/>
      <c r="G21" s="111"/>
      <c r="H21" s="111"/>
      <c r="I21" s="111"/>
      <c r="J21" s="111"/>
      <c r="K21" s="111"/>
      <c r="L21" s="111"/>
    </row>
    <row r="22" spans="2:12" ht="12.75">
      <c r="B22" s="22">
        <v>281410000</v>
      </c>
      <c r="C22" s="39" t="s">
        <v>613</v>
      </c>
      <c r="D22" s="23" t="s">
        <v>308</v>
      </c>
      <c r="E22" s="108"/>
      <c r="F22" s="108"/>
      <c r="G22" s="108"/>
      <c r="H22" s="111"/>
      <c r="I22" s="108"/>
      <c r="J22" s="108"/>
      <c r="K22" s="108"/>
      <c r="L22" s="108"/>
    </row>
    <row r="23" spans="2:12" ht="12.75">
      <c r="B23" s="22">
        <v>290511</v>
      </c>
      <c r="C23" s="39" t="s">
        <v>614</v>
      </c>
      <c r="D23" s="23" t="s">
        <v>308</v>
      </c>
      <c r="E23" s="108"/>
      <c r="F23" s="108"/>
      <c r="G23" s="111"/>
      <c r="H23" s="111"/>
      <c r="I23" s="108"/>
      <c r="J23" s="108"/>
      <c r="K23" s="108"/>
      <c r="L23" s="108"/>
    </row>
    <row r="24" spans="2:12" ht="12.75">
      <c r="B24" s="22">
        <v>3102</v>
      </c>
      <c r="C24" s="39" t="s">
        <v>558</v>
      </c>
      <c r="D24" s="23" t="s">
        <v>308</v>
      </c>
      <c r="E24" s="108"/>
      <c r="F24" s="108"/>
      <c r="G24" s="108"/>
      <c r="H24" s="108"/>
      <c r="I24" s="108"/>
      <c r="J24" s="108"/>
      <c r="K24" s="108"/>
      <c r="L24" s="108"/>
    </row>
    <row r="25" spans="2:12" ht="12.75">
      <c r="B25" s="22">
        <v>3104</v>
      </c>
      <c r="C25" s="39" t="s">
        <v>559</v>
      </c>
      <c r="D25" s="23" t="s">
        <v>308</v>
      </c>
      <c r="E25" s="108"/>
      <c r="F25" s="108"/>
      <c r="G25" s="108"/>
      <c r="H25" s="108"/>
      <c r="I25" s="108"/>
      <c r="J25" s="108"/>
      <c r="K25" s="108"/>
      <c r="L25" s="108"/>
    </row>
    <row r="26" spans="2:12" ht="12.75">
      <c r="B26" s="22">
        <v>3105</v>
      </c>
      <c r="C26" s="39" t="s">
        <v>560</v>
      </c>
      <c r="D26" s="23" t="s">
        <v>308</v>
      </c>
      <c r="E26" s="108"/>
      <c r="F26" s="108"/>
      <c r="G26" s="111"/>
      <c r="H26" s="111"/>
      <c r="I26" s="111"/>
      <c r="J26" s="111"/>
      <c r="K26" s="111"/>
      <c r="L26" s="111"/>
    </row>
    <row r="27" spans="2:12" ht="12.75">
      <c r="B27" s="22">
        <v>4002</v>
      </c>
      <c r="C27" s="39" t="s">
        <v>615</v>
      </c>
      <c r="D27" s="23" t="s">
        <v>308</v>
      </c>
      <c r="E27" s="108"/>
      <c r="F27" s="108"/>
      <c r="G27" s="111"/>
      <c r="H27" s="111"/>
      <c r="I27" s="111"/>
      <c r="J27" s="111"/>
      <c r="K27" s="111"/>
      <c r="L27" s="111"/>
    </row>
    <row r="28" spans="2:12" ht="12.75">
      <c r="B28" s="22">
        <v>4403</v>
      </c>
      <c r="C28" s="39" t="s">
        <v>561</v>
      </c>
      <c r="D28" s="23" t="s">
        <v>562</v>
      </c>
      <c r="E28" s="108"/>
      <c r="F28" s="108"/>
      <c r="G28" s="108"/>
      <c r="H28" s="108"/>
      <c r="I28" s="108"/>
      <c r="J28" s="108"/>
      <c r="K28" s="108"/>
      <c r="L28" s="108"/>
    </row>
    <row r="29" spans="2:12" ht="12.75">
      <c r="B29" s="22">
        <v>4407</v>
      </c>
      <c r="C29" s="39" t="s">
        <v>563</v>
      </c>
      <c r="D29" s="23" t="s">
        <v>308</v>
      </c>
      <c r="E29" s="108"/>
      <c r="F29" s="108"/>
      <c r="G29" s="108"/>
      <c r="H29" s="108"/>
      <c r="I29" s="108"/>
      <c r="J29" s="108"/>
      <c r="K29" s="108"/>
      <c r="L29" s="108"/>
    </row>
    <row r="30" spans="2:12" ht="12.75">
      <c r="B30" s="22">
        <v>4412</v>
      </c>
      <c r="C30" s="39" t="s">
        <v>616</v>
      </c>
      <c r="D30" s="23" t="s">
        <v>562</v>
      </c>
      <c r="E30" s="108"/>
      <c r="F30" s="108"/>
      <c r="G30" s="108"/>
      <c r="H30" s="108"/>
      <c r="I30" s="108"/>
      <c r="J30" s="108"/>
      <c r="K30" s="108"/>
      <c r="L30" s="108"/>
    </row>
    <row r="31" spans="2:12" ht="12.75">
      <c r="B31" s="22" t="s">
        <v>564</v>
      </c>
      <c r="C31" s="39" t="s">
        <v>565</v>
      </c>
      <c r="D31" s="23" t="s">
        <v>308</v>
      </c>
      <c r="E31" s="108"/>
      <c r="F31" s="108"/>
      <c r="G31" s="111"/>
      <c r="H31" s="111"/>
      <c r="I31" s="111"/>
      <c r="J31" s="111"/>
      <c r="K31" s="111"/>
      <c r="L31" s="111"/>
    </row>
    <row r="32" spans="2:12" ht="12.75">
      <c r="B32" s="22">
        <v>4801</v>
      </c>
      <c r="C32" s="39" t="s">
        <v>617</v>
      </c>
      <c r="D32" s="23" t="s">
        <v>308</v>
      </c>
      <c r="E32" s="108"/>
      <c r="F32" s="108"/>
      <c r="G32" s="108"/>
      <c r="H32" s="108"/>
      <c r="I32" s="108"/>
      <c r="J32" s="108"/>
      <c r="K32" s="108"/>
      <c r="L32" s="108"/>
    </row>
    <row r="33" spans="2:12" ht="12.75">
      <c r="B33" s="22" t="s">
        <v>618</v>
      </c>
      <c r="C33" s="39" t="s">
        <v>313</v>
      </c>
      <c r="D33" s="23" t="s">
        <v>619</v>
      </c>
      <c r="E33" s="108"/>
      <c r="F33" s="108"/>
      <c r="G33" s="111"/>
      <c r="H33" s="108"/>
      <c r="I33" s="108"/>
      <c r="J33" s="108"/>
      <c r="K33" s="108"/>
      <c r="L33" s="108"/>
    </row>
    <row r="34" spans="2:12" ht="12.75">
      <c r="B34" s="22">
        <v>72</v>
      </c>
      <c r="C34" s="39" t="s">
        <v>566</v>
      </c>
      <c r="D34" s="23" t="s">
        <v>308</v>
      </c>
      <c r="E34" s="108"/>
      <c r="F34" s="108"/>
      <c r="G34" s="108"/>
      <c r="H34" s="108"/>
      <c r="I34" s="108"/>
      <c r="J34" s="108"/>
      <c r="K34" s="108"/>
      <c r="L34" s="108"/>
    </row>
    <row r="35" spans="2:12" ht="25.5">
      <c r="B35" s="40" t="s">
        <v>620</v>
      </c>
      <c r="C35" s="39" t="s">
        <v>621</v>
      </c>
      <c r="D35" s="23" t="s">
        <v>308</v>
      </c>
      <c r="E35" s="108"/>
      <c r="F35" s="108"/>
      <c r="G35" s="111"/>
      <c r="H35" s="111"/>
      <c r="I35" s="108"/>
      <c r="J35" s="108"/>
      <c r="K35" s="108"/>
      <c r="L35" s="108"/>
    </row>
    <row r="36" spans="2:12" ht="12.75">
      <c r="B36" s="22">
        <v>7202</v>
      </c>
      <c r="C36" s="39" t="s">
        <v>597</v>
      </c>
      <c r="D36" s="23" t="s">
        <v>308</v>
      </c>
      <c r="E36" s="108"/>
      <c r="F36" s="108"/>
      <c r="G36" s="108"/>
      <c r="H36" s="111"/>
      <c r="I36" s="108"/>
      <c r="J36" s="108"/>
      <c r="K36" s="108"/>
      <c r="L36" s="108"/>
    </row>
    <row r="37" spans="2:12" ht="12.75">
      <c r="B37" s="22">
        <v>7207</v>
      </c>
      <c r="C37" s="39" t="s">
        <v>622</v>
      </c>
      <c r="D37" s="23" t="s">
        <v>308</v>
      </c>
      <c r="E37" s="108"/>
      <c r="F37" s="108"/>
      <c r="G37" s="111"/>
      <c r="H37" s="111"/>
      <c r="I37" s="108"/>
      <c r="J37" s="108"/>
      <c r="K37" s="108"/>
      <c r="L37" s="108"/>
    </row>
    <row r="38" spans="2:12" ht="12.75">
      <c r="B38" s="22" t="s">
        <v>623</v>
      </c>
      <c r="C38" s="39" t="s">
        <v>624</v>
      </c>
      <c r="D38" s="23" t="s">
        <v>308</v>
      </c>
      <c r="E38" s="108"/>
      <c r="F38" s="108"/>
      <c r="G38" s="108"/>
      <c r="H38" s="108"/>
      <c r="I38" s="108"/>
      <c r="J38" s="108"/>
      <c r="K38" s="108"/>
      <c r="L38" s="108"/>
    </row>
    <row r="39" spans="2:12" ht="12.75">
      <c r="B39" s="22">
        <v>7403</v>
      </c>
      <c r="C39" s="39" t="s">
        <v>567</v>
      </c>
      <c r="D39" s="23" t="s">
        <v>308</v>
      </c>
      <c r="E39" s="108"/>
      <c r="F39" s="108"/>
      <c r="G39" s="108"/>
      <c r="H39" s="108"/>
      <c r="I39" s="108"/>
      <c r="J39" s="108"/>
      <c r="K39" s="108"/>
      <c r="L39" s="108"/>
    </row>
    <row r="40" spans="2:12" ht="12.75">
      <c r="B40" s="22">
        <v>7502</v>
      </c>
      <c r="C40" s="39" t="s">
        <v>571</v>
      </c>
      <c r="D40" s="23" t="s">
        <v>308</v>
      </c>
      <c r="E40" s="108"/>
      <c r="F40" s="108"/>
      <c r="G40" s="111"/>
      <c r="H40" s="111"/>
      <c r="I40" s="108"/>
      <c r="J40" s="108"/>
      <c r="K40" s="108"/>
      <c r="L40" s="108"/>
    </row>
    <row r="41" spans="2:12" ht="12.75">
      <c r="B41" s="22">
        <v>7601</v>
      </c>
      <c r="C41" s="39" t="s">
        <v>572</v>
      </c>
      <c r="D41" s="23" t="s">
        <v>308</v>
      </c>
      <c r="E41" s="108"/>
      <c r="F41" s="108"/>
      <c r="G41" s="111"/>
      <c r="H41" s="111"/>
      <c r="I41" s="108"/>
      <c r="J41" s="108"/>
      <c r="K41" s="108"/>
      <c r="L41" s="108"/>
    </row>
    <row r="42" spans="2:12" ht="12.75">
      <c r="B42" s="22" t="s">
        <v>573</v>
      </c>
      <c r="C42" s="39" t="s">
        <v>574</v>
      </c>
      <c r="D42" s="21" t="s">
        <v>575</v>
      </c>
      <c r="E42" s="114"/>
      <c r="F42" s="108"/>
      <c r="G42" s="113"/>
      <c r="H42" s="108"/>
      <c r="I42" s="114"/>
      <c r="J42" s="108"/>
      <c r="K42" s="108"/>
      <c r="L42" s="108"/>
    </row>
    <row r="43" spans="2:12" ht="12.75">
      <c r="B43" s="22">
        <v>8703</v>
      </c>
      <c r="C43" s="39" t="s">
        <v>576</v>
      </c>
      <c r="D43" s="23" t="s">
        <v>577</v>
      </c>
      <c r="E43" s="108"/>
      <c r="F43" s="108"/>
      <c r="G43" s="111"/>
      <c r="H43" s="111"/>
      <c r="I43" s="111"/>
      <c r="J43" s="111"/>
      <c r="K43" s="111"/>
      <c r="L43" s="111"/>
    </row>
    <row r="44" spans="2:12" ht="12.75">
      <c r="B44" s="22">
        <v>8704</v>
      </c>
      <c r="C44" s="39" t="s">
        <v>289</v>
      </c>
      <c r="D44" s="23" t="s">
        <v>577</v>
      </c>
      <c r="E44" s="108"/>
      <c r="F44" s="108"/>
      <c r="G44" s="111"/>
      <c r="H44" s="111"/>
      <c r="I44" s="111"/>
      <c r="J44" s="111"/>
      <c r="K44" s="111"/>
      <c r="L44" s="111"/>
    </row>
    <row r="45" spans="2:12" ht="12.75">
      <c r="B45" s="22"/>
      <c r="C45" s="41" t="s">
        <v>578</v>
      </c>
      <c r="D45" s="23"/>
      <c r="E45" s="108"/>
      <c r="F45" s="108"/>
      <c r="G45" s="111"/>
      <c r="H45" s="111"/>
      <c r="I45" s="111"/>
      <c r="J45" s="111"/>
      <c r="K45" s="111"/>
      <c r="L45" s="111"/>
    </row>
    <row r="46" spans="2:12" ht="12.75">
      <c r="B46" s="22" t="s">
        <v>579</v>
      </c>
      <c r="C46" s="39" t="s">
        <v>581</v>
      </c>
      <c r="D46" s="23" t="s">
        <v>308</v>
      </c>
      <c r="E46" s="108"/>
      <c r="F46" s="108"/>
      <c r="G46" s="111"/>
      <c r="H46" s="111"/>
      <c r="I46" s="111"/>
      <c r="J46" s="111"/>
      <c r="K46" s="111"/>
      <c r="L46" s="111"/>
    </row>
    <row r="47" spans="2:12" ht="12.75">
      <c r="B47" s="24" t="s">
        <v>625</v>
      </c>
      <c r="C47" s="39" t="s">
        <v>626</v>
      </c>
      <c r="D47" s="23" t="s">
        <v>308</v>
      </c>
      <c r="E47" s="108"/>
      <c r="F47" s="108"/>
      <c r="G47" s="111"/>
      <c r="H47" s="111"/>
      <c r="I47" s="111"/>
      <c r="J47" s="111"/>
      <c r="K47" s="111"/>
      <c r="L47" s="111"/>
    </row>
    <row r="48" spans="2:12" ht="12.75">
      <c r="B48" s="24" t="s">
        <v>627</v>
      </c>
      <c r="C48" s="39" t="s">
        <v>628</v>
      </c>
      <c r="D48" s="23" t="s">
        <v>308</v>
      </c>
      <c r="E48" s="108"/>
      <c r="F48" s="108"/>
      <c r="G48" s="111"/>
      <c r="H48" s="111"/>
      <c r="I48" s="111"/>
      <c r="J48" s="111"/>
      <c r="K48" s="111"/>
      <c r="L48" s="111"/>
    </row>
    <row r="49" spans="2:12" ht="12.75">
      <c r="B49" s="24" t="s">
        <v>582</v>
      </c>
      <c r="C49" s="39" t="s">
        <v>583</v>
      </c>
      <c r="D49" s="23" t="s">
        <v>308</v>
      </c>
      <c r="E49" s="108"/>
      <c r="F49" s="108"/>
      <c r="G49" s="111"/>
      <c r="H49" s="111"/>
      <c r="I49" s="111"/>
      <c r="J49" s="111"/>
      <c r="K49" s="111"/>
      <c r="L49" s="111"/>
    </row>
    <row r="50" spans="2:12" ht="12.75">
      <c r="B50" s="24" t="s">
        <v>584</v>
      </c>
      <c r="C50" s="39" t="s">
        <v>585</v>
      </c>
      <c r="D50" s="23" t="s">
        <v>308</v>
      </c>
      <c r="E50" s="108"/>
      <c r="F50" s="108"/>
      <c r="G50" s="111"/>
      <c r="H50" s="111"/>
      <c r="I50" s="111"/>
      <c r="J50" s="111"/>
      <c r="K50" s="111"/>
      <c r="L50" s="111"/>
    </row>
    <row r="51" spans="2:12" ht="12.75">
      <c r="B51" s="24" t="s">
        <v>629</v>
      </c>
      <c r="C51" s="39" t="s">
        <v>630</v>
      </c>
      <c r="D51" s="23" t="s">
        <v>308</v>
      </c>
      <c r="E51" s="108"/>
      <c r="F51" s="108"/>
      <c r="G51" s="111"/>
      <c r="H51" s="111"/>
      <c r="I51" s="111"/>
      <c r="J51" s="111"/>
      <c r="K51" s="111"/>
      <c r="L51" s="111"/>
    </row>
    <row r="52" spans="2:12" ht="12.75">
      <c r="B52" s="24" t="s">
        <v>631</v>
      </c>
      <c r="C52" s="39" t="s">
        <v>632</v>
      </c>
      <c r="D52" s="23" t="s">
        <v>308</v>
      </c>
      <c r="E52" s="108"/>
      <c r="F52" s="108"/>
      <c r="G52" s="111"/>
      <c r="H52" s="111"/>
      <c r="I52" s="111"/>
      <c r="J52" s="111"/>
      <c r="K52" s="111"/>
      <c r="L52" s="111"/>
    </row>
    <row r="53" spans="2:12" ht="12.75">
      <c r="B53" s="24" t="s">
        <v>633</v>
      </c>
      <c r="C53" s="39" t="s">
        <v>634</v>
      </c>
      <c r="D53" s="23" t="s">
        <v>308</v>
      </c>
      <c r="E53" s="108"/>
      <c r="F53" s="108"/>
      <c r="G53" s="111"/>
      <c r="H53" s="111"/>
      <c r="I53" s="111"/>
      <c r="J53" s="111"/>
      <c r="K53" s="111"/>
      <c r="L53" s="111"/>
    </row>
    <row r="54" spans="2:12" ht="12.75">
      <c r="B54" s="22">
        <v>10</v>
      </c>
      <c r="C54" s="39" t="s">
        <v>586</v>
      </c>
      <c r="D54" s="21" t="s">
        <v>575</v>
      </c>
      <c r="E54" s="114"/>
      <c r="F54" s="108"/>
      <c r="G54" s="113"/>
      <c r="H54" s="111"/>
      <c r="I54" s="113"/>
      <c r="J54" s="111"/>
      <c r="K54" s="111"/>
      <c r="L54" s="111"/>
    </row>
    <row r="55" spans="2:12" ht="12.75">
      <c r="B55" s="22">
        <v>1001</v>
      </c>
      <c r="C55" s="39" t="s">
        <v>600</v>
      </c>
      <c r="D55" s="23" t="s">
        <v>308</v>
      </c>
      <c r="E55" s="108"/>
      <c r="F55" s="108"/>
      <c r="G55" s="111"/>
      <c r="H55" s="111"/>
      <c r="I55" s="111"/>
      <c r="J55" s="111"/>
      <c r="K55" s="111"/>
      <c r="L55" s="111"/>
    </row>
    <row r="56" spans="2:12" ht="12.75">
      <c r="B56" s="22">
        <v>1003</v>
      </c>
      <c r="C56" s="39" t="s">
        <v>635</v>
      </c>
      <c r="D56" s="23" t="s">
        <v>308</v>
      </c>
      <c r="E56" s="108"/>
      <c r="F56" s="108"/>
      <c r="G56" s="111"/>
      <c r="H56" s="111"/>
      <c r="I56" s="111"/>
      <c r="J56" s="111"/>
      <c r="K56" s="111"/>
      <c r="L56" s="111"/>
    </row>
    <row r="57" spans="2:12" ht="12.75">
      <c r="B57" s="22">
        <v>1005</v>
      </c>
      <c r="C57" s="39" t="s">
        <v>636</v>
      </c>
      <c r="D57" s="23" t="s">
        <v>308</v>
      </c>
      <c r="E57" s="108"/>
      <c r="F57" s="108"/>
      <c r="G57" s="111"/>
      <c r="H57" s="111"/>
      <c r="I57" s="111"/>
      <c r="J57" s="111"/>
      <c r="K57" s="111"/>
      <c r="L57" s="111"/>
    </row>
    <row r="58" spans="2:12" ht="12.75">
      <c r="B58" s="22">
        <v>1512</v>
      </c>
      <c r="C58" s="39" t="s">
        <v>587</v>
      </c>
      <c r="D58" s="23" t="s">
        <v>308</v>
      </c>
      <c r="E58" s="108"/>
      <c r="F58" s="108"/>
      <c r="G58" s="111"/>
      <c r="H58" s="111"/>
      <c r="I58" s="111"/>
      <c r="J58" s="111"/>
      <c r="K58" s="111"/>
      <c r="L58" s="111"/>
    </row>
    <row r="59" spans="2:12" ht="12.75">
      <c r="B59" s="22">
        <v>1602</v>
      </c>
      <c r="C59" s="39" t="s">
        <v>637</v>
      </c>
      <c r="D59" s="23" t="s">
        <v>308</v>
      </c>
      <c r="E59" s="108"/>
      <c r="F59" s="108"/>
      <c r="G59" s="111"/>
      <c r="H59" s="111"/>
      <c r="I59" s="111"/>
      <c r="J59" s="111"/>
      <c r="K59" s="111"/>
      <c r="L59" s="111"/>
    </row>
    <row r="60" spans="2:12" ht="12.75">
      <c r="B60" s="22" t="s">
        <v>588</v>
      </c>
      <c r="C60" s="39" t="s">
        <v>589</v>
      </c>
      <c r="D60" s="23" t="s">
        <v>308</v>
      </c>
      <c r="E60" s="108"/>
      <c r="F60" s="108"/>
      <c r="G60" s="111"/>
      <c r="H60" s="111"/>
      <c r="I60" s="111"/>
      <c r="J60" s="111"/>
      <c r="K60" s="111"/>
      <c r="L60" s="111"/>
    </row>
    <row r="61" spans="2:12" ht="12.75">
      <c r="B61" s="22">
        <v>170199100</v>
      </c>
      <c r="C61" s="39" t="s">
        <v>590</v>
      </c>
      <c r="D61" s="23" t="s">
        <v>308</v>
      </c>
      <c r="E61" s="108"/>
      <c r="F61" s="108"/>
      <c r="G61" s="111"/>
      <c r="H61" s="111"/>
      <c r="I61" s="111"/>
      <c r="J61" s="111"/>
      <c r="K61" s="111"/>
      <c r="L61" s="111"/>
    </row>
    <row r="62" spans="2:12" ht="12.75">
      <c r="B62" s="22">
        <v>1801</v>
      </c>
      <c r="C62" s="39" t="s">
        <v>638</v>
      </c>
      <c r="D62" s="23" t="s">
        <v>308</v>
      </c>
      <c r="E62" s="108"/>
      <c r="F62" s="108"/>
      <c r="G62" s="111"/>
      <c r="H62" s="111"/>
      <c r="I62" s="108"/>
      <c r="J62" s="108"/>
      <c r="K62" s="108"/>
      <c r="L62" s="108"/>
    </row>
    <row r="63" spans="2:12" ht="12.75">
      <c r="B63" s="22">
        <v>1806</v>
      </c>
      <c r="C63" s="39" t="s">
        <v>639</v>
      </c>
      <c r="D63" s="21" t="s">
        <v>575</v>
      </c>
      <c r="E63" s="114"/>
      <c r="F63" s="108"/>
      <c r="G63" s="113"/>
      <c r="H63" s="111"/>
      <c r="I63" s="114"/>
      <c r="J63" s="108"/>
      <c r="K63" s="108"/>
      <c r="L63" s="108"/>
    </row>
    <row r="64" spans="2:12" ht="12.75">
      <c r="B64" s="22">
        <v>22</v>
      </c>
      <c r="C64" s="39" t="s">
        <v>591</v>
      </c>
      <c r="D64" s="21" t="s">
        <v>575</v>
      </c>
      <c r="E64" s="114"/>
      <c r="F64" s="108"/>
      <c r="G64" s="113"/>
      <c r="H64" s="111"/>
      <c r="I64" s="114"/>
      <c r="J64" s="108"/>
      <c r="K64" s="108"/>
      <c r="L64" s="108"/>
    </row>
    <row r="65" spans="2:12" ht="12.75">
      <c r="B65" s="22">
        <v>2402</v>
      </c>
      <c r="C65" s="39" t="s">
        <v>640</v>
      </c>
      <c r="D65" s="21" t="s">
        <v>575</v>
      </c>
      <c r="E65" s="114"/>
      <c r="F65" s="108"/>
      <c r="G65" s="113"/>
      <c r="H65" s="111"/>
      <c r="I65" s="114"/>
      <c r="J65" s="108"/>
      <c r="K65" s="108"/>
      <c r="L65" s="108"/>
    </row>
    <row r="66" spans="2:12" ht="12.75">
      <c r="B66" s="22">
        <v>2606</v>
      </c>
      <c r="C66" s="39" t="s">
        <v>641</v>
      </c>
      <c r="D66" s="23" t="s">
        <v>308</v>
      </c>
      <c r="E66" s="108"/>
      <c r="F66" s="108"/>
      <c r="G66" s="111"/>
      <c r="H66" s="111"/>
      <c r="I66" s="108"/>
      <c r="J66" s="108"/>
      <c r="K66" s="108"/>
      <c r="L66" s="108"/>
    </row>
    <row r="67" spans="2:12" ht="12.75">
      <c r="B67" s="22">
        <v>2701</v>
      </c>
      <c r="C67" s="39" t="s">
        <v>552</v>
      </c>
      <c r="D67" s="23" t="s">
        <v>308</v>
      </c>
      <c r="E67" s="108"/>
      <c r="F67" s="108"/>
      <c r="G67" s="111"/>
      <c r="H67" s="111"/>
      <c r="I67" s="108"/>
      <c r="J67" s="108"/>
      <c r="K67" s="108"/>
      <c r="L67" s="108"/>
    </row>
    <row r="68" spans="2:12" ht="12.75">
      <c r="B68" s="22">
        <v>2709</v>
      </c>
      <c r="C68" s="39" t="s">
        <v>553</v>
      </c>
      <c r="D68" s="23" t="s">
        <v>308</v>
      </c>
      <c r="E68" s="108"/>
      <c r="F68" s="108"/>
      <c r="G68" s="111"/>
      <c r="H68" s="111"/>
      <c r="I68" s="108"/>
      <c r="J68" s="108"/>
      <c r="K68" s="108"/>
      <c r="L68" s="108"/>
    </row>
    <row r="69" spans="2:12" ht="12.75">
      <c r="B69" s="22">
        <v>2710</v>
      </c>
      <c r="C69" s="39" t="s">
        <v>554</v>
      </c>
      <c r="D69" s="23" t="s">
        <v>308</v>
      </c>
      <c r="E69" s="108"/>
      <c r="F69" s="108"/>
      <c r="G69" s="108"/>
      <c r="H69" s="111"/>
      <c r="I69" s="108"/>
      <c r="J69" s="108"/>
      <c r="K69" s="108"/>
      <c r="L69" s="108"/>
    </row>
    <row r="70" spans="2:12" ht="12.75">
      <c r="B70" s="22">
        <v>2941</v>
      </c>
      <c r="C70" s="39" t="s">
        <v>642</v>
      </c>
      <c r="D70" s="21" t="s">
        <v>575</v>
      </c>
      <c r="E70" s="114"/>
      <c r="F70" s="108"/>
      <c r="G70" s="114"/>
      <c r="H70" s="111"/>
      <c r="I70" s="114"/>
      <c r="J70" s="108"/>
      <c r="K70" s="108"/>
      <c r="L70" s="108"/>
    </row>
    <row r="71" spans="2:12" ht="12.75">
      <c r="B71" s="22" t="s">
        <v>649</v>
      </c>
      <c r="C71" s="39" t="s">
        <v>650</v>
      </c>
      <c r="D71" s="21" t="s">
        <v>575</v>
      </c>
      <c r="E71" s="114"/>
      <c r="F71" s="108"/>
      <c r="G71" s="114"/>
      <c r="H71" s="111"/>
      <c r="I71" s="114"/>
      <c r="J71" s="108"/>
      <c r="K71" s="108"/>
      <c r="L71" s="108"/>
    </row>
    <row r="72" spans="2:12" ht="12.75">
      <c r="B72" s="22">
        <v>3808</v>
      </c>
      <c r="C72" s="39" t="s">
        <v>651</v>
      </c>
      <c r="D72" s="23" t="s">
        <v>308</v>
      </c>
      <c r="E72" s="108"/>
      <c r="F72" s="108"/>
      <c r="G72" s="108"/>
      <c r="H72" s="111"/>
      <c r="I72" s="108"/>
      <c r="J72" s="108"/>
      <c r="K72" s="108"/>
      <c r="L72" s="108"/>
    </row>
    <row r="73" spans="2:12" ht="12.75">
      <c r="B73" s="22" t="s">
        <v>592</v>
      </c>
      <c r="C73" s="39" t="s">
        <v>593</v>
      </c>
      <c r="D73" s="23" t="s">
        <v>308</v>
      </c>
      <c r="E73" s="108"/>
      <c r="F73" s="108"/>
      <c r="G73" s="108"/>
      <c r="H73" s="111"/>
      <c r="I73" s="108"/>
      <c r="J73" s="108"/>
      <c r="K73" s="108"/>
      <c r="L73" s="108"/>
    </row>
    <row r="74" spans="2:12" ht="12.75">
      <c r="B74" s="22">
        <v>5201</v>
      </c>
      <c r="C74" s="39" t="s">
        <v>595</v>
      </c>
      <c r="D74" s="23" t="s">
        <v>308</v>
      </c>
      <c r="E74" s="108"/>
      <c r="F74" s="108"/>
      <c r="G74" s="108"/>
      <c r="H74" s="111"/>
      <c r="I74" s="108"/>
      <c r="J74" s="108"/>
      <c r="K74" s="108"/>
      <c r="L74" s="108"/>
    </row>
    <row r="75" spans="2:12" ht="12.75">
      <c r="B75" s="22" t="s">
        <v>618</v>
      </c>
      <c r="C75" s="39" t="s">
        <v>313</v>
      </c>
      <c r="D75" s="23" t="s">
        <v>308</v>
      </c>
      <c r="E75" s="108"/>
      <c r="F75" s="108"/>
      <c r="G75" s="108"/>
      <c r="H75" s="111"/>
      <c r="I75" s="108"/>
      <c r="J75" s="108"/>
      <c r="K75" s="108"/>
      <c r="L75" s="108"/>
    </row>
    <row r="76" spans="2:12" ht="12.75">
      <c r="B76" s="22" t="s">
        <v>652</v>
      </c>
      <c r="C76" s="39" t="s">
        <v>653</v>
      </c>
      <c r="D76" s="21" t="s">
        <v>575</v>
      </c>
      <c r="E76" s="114"/>
      <c r="F76" s="108"/>
      <c r="G76" s="114"/>
      <c r="H76" s="111"/>
      <c r="I76" s="114"/>
      <c r="J76" s="108"/>
      <c r="K76" s="108"/>
      <c r="L76" s="108"/>
    </row>
    <row r="77" spans="2:12" ht="12.75">
      <c r="B77" s="22">
        <v>6403</v>
      </c>
      <c r="C77" s="39" t="s">
        <v>654</v>
      </c>
      <c r="D77" s="23" t="s">
        <v>655</v>
      </c>
      <c r="E77" s="108"/>
      <c r="F77" s="108"/>
      <c r="G77" s="108"/>
      <c r="H77" s="111"/>
      <c r="I77" s="108"/>
      <c r="J77" s="108"/>
      <c r="K77" s="108"/>
      <c r="L77" s="108"/>
    </row>
    <row r="78" spans="2:12" ht="12.75">
      <c r="B78" s="22">
        <v>72</v>
      </c>
      <c r="C78" s="39" t="s">
        <v>566</v>
      </c>
      <c r="D78" s="23" t="s">
        <v>308</v>
      </c>
      <c r="E78" s="108"/>
      <c r="F78" s="108"/>
      <c r="G78" s="108"/>
      <c r="H78" s="111"/>
      <c r="I78" s="108"/>
      <c r="J78" s="108"/>
      <c r="K78" s="108"/>
      <c r="L78" s="108"/>
    </row>
    <row r="79" spans="2:12" ht="25.5">
      <c r="B79" s="22" t="s">
        <v>620</v>
      </c>
      <c r="C79" s="39" t="s">
        <v>621</v>
      </c>
      <c r="D79" s="23" t="s">
        <v>308</v>
      </c>
      <c r="E79" s="108"/>
      <c r="F79" s="108"/>
      <c r="G79" s="108"/>
      <c r="H79" s="111"/>
      <c r="I79" s="108"/>
      <c r="J79" s="108"/>
      <c r="K79" s="108"/>
      <c r="L79" s="108"/>
    </row>
    <row r="80" spans="2:12" ht="12.75">
      <c r="B80" s="22" t="s">
        <v>598</v>
      </c>
      <c r="C80" s="39" t="s">
        <v>299</v>
      </c>
      <c r="D80" s="23" t="s">
        <v>308</v>
      </c>
      <c r="E80" s="108"/>
      <c r="F80" s="108"/>
      <c r="G80" s="111"/>
      <c r="H80" s="108"/>
      <c r="I80" s="108"/>
      <c r="J80" s="108"/>
      <c r="K80" s="108"/>
      <c r="L80" s="108"/>
    </row>
    <row r="81" spans="2:12" ht="12.75">
      <c r="B81" s="22" t="s">
        <v>573</v>
      </c>
      <c r="C81" s="39" t="s">
        <v>574</v>
      </c>
      <c r="D81" s="21" t="s">
        <v>575</v>
      </c>
      <c r="E81" s="114"/>
      <c r="F81" s="108"/>
      <c r="G81" s="113"/>
      <c r="H81" s="108"/>
      <c r="I81" s="114"/>
      <c r="J81" s="108"/>
      <c r="K81" s="108"/>
      <c r="L81" s="108"/>
    </row>
    <row r="82" spans="2:12" ht="12.75">
      <c r="B82" s="22">
        <v>8703</v>
      </c>
      <c r="C82" s="39" t="s">
        <v>576</v>
      </c>
      <c r="D82" s="23" t="s">
        <v>577</v>
      </c>
      <c r="E82" s="108"/>
      <c r="F82" s="108"/>
      <c r="G82" s="108"/>
      <c r="H82" s="108"/>
      <c r="I82" s="108"/>
      <c r="J82" s="108"/>
      <c r="K82" s="108"/>
      <c r="L82" s="108"/>
    </row>
    <row r="83" spans="2:12" ht="12.75">
      <c r="B83" s="22">
        <v>8704</v>
      </c>
      <c r="C83" s="39" t="s">
        <v>289</v>
      </c>
      <c r="D83" s="23" t="s">
        <v>577</v>
      </c>
      <c r="E83" s="108"/>
      <c r="F83" s="108"/>
      <c r="G83" s="108"/>
      <c r="H83" s="108"/>
      <c r="I83" s="108"/>
      <c r="J83" s="108"/>
      <c r="K83" s="108"/>
      <c r="L83" s="108"/>
    </row>
    <row r="84" spans="2:12" ht="12.75">
      <c r="B84" s="22" t="s">
        <v>656</v>
      </c>
      <c r="C84" s="39" t="s">
        <v>657</v>
      </c>
      <c r="D84" s="21" t="s">
        <v>575</v>
      </c>
      <c r="E84" s="111"/>
      <c r="F84" s="108"/>
      <c r="G84" s="111"/>
      <c r="H84" s="108"/>
      <c r="I84" s="108"/>
      <c r="J84" s="108"/>
      <c r="K84" s="108"/>
      <c r="L84" s="108"/>
    </row>
    <row r="85" spans="3:4" ht="12.75">
      <c r="C85" s="39"/>
      <c r="D85" s="23"/>
    </row>
    <row r="86" spans="2:4" ht="12.75">
      <c r="B86" t="s">
        <v>218</v>
      </c>
      <c r="C86" s="39"/>
      <c r="D86" s="23"/>
    </row>
    <row r="87" ht="12.75">
      <c r="C87" s="39"/>
    </row>
    <row r="88" ht="12.75">
      <c r="C88" s="39"/>
    </row>
    <row r="89" ht="12.75">
      <c r="C89" s="39"/>
    </row>
    <row r="90" ht="12.75">
      <c r="C90" s="39"/>
    </row>
    <row r="91" ht="12.75">
      <c r="C91" s="39"/>
    </row>
    <row r="92" ht="12.75">
      <c r="C92" s="39"/>
    </row>
    <row r="93" ht="12.75">
      <c r="C93" s="39"/>
    </row>
    <row r="94" ht="12.75">
      <c r="C94" s="39"/>
    </row>
    <row r="95" ht="12.75">
      <c r="C95" s="39"/>
    </row>
    <row r="96" ht="12.75">
      <c r="C96" s="39"/>
    </row>
    <row r="97" ht="12.75">
      <c r="C97" s="39"/>
    </row>
    <row r="98" ht="12.75">
      <c r="C98" s="39"/>
    </row>
    <row r="99" ht="12.75">
      <c r="C99" s="39"/>
    </row>
    <row r="100" ht="12.75">
      <c r="C100" s="39"/>
    </row>
    <row r="101" ht="12.75">
      <c r="C101" s="39"/>
    </row>
    <row r="102" ht="12.75">
      <c r="C102" s="39"/>
    </row>
    <row r="103" ht="12.75">
      <c r="C103" s="39"/>
    </row>
    <row r="104" ht="12.75">
      <c r="C104" s="39"/>
    </row>
    <row r="105" ht="12.75">
      <c r="C105" s="39"/>
    </row>
    <row r="106" ht="12.75">
      <c r="C106" s="39"/>
    </row>
    <row r="107" ht="12.75">
      <c r="C107" s="39"/>
    </row>
    <row r="108" ht="12.75">
      <c r="C108" s="39"/>
    </row>
    <row r="109" ht="12.75">
      <c r="C109" s="39"/>
    </row>
    <row r="110" ht="12.75">
      <c r="C110" s="39"/>
    </row>
    <row r="111" ht="12.75">
      <c r="C111" s="39"/>
    </row>
    <row r="112" ht="12.75">
      <c r="C112" s="39"/>
    </row>
    <row r="113" ht="12.75">
      <c r="C113" s="39"/>
    </row>
    <row r="114" ht="12.75">
      <c r="C114" s="39"/>
    </row>
    <row r="115" ht="12.75">
      <c r="C115" s="39"/>
    </row>
    <row r="116" ht="12.75">
      <c r="C116" s="39"/>
    </row>
    <row r="117" ht="12.75">
      <c r="C117" s="39"/>
    </row>
    <row r="118" ht="12.75">
      <c r="C118" s="39"/>
    </row>
    <row r="119" ht="12.75">
      <c r="C119" s="39"/>
    </row>
    <row r="120" ht="12.75">
      <c r="C120" s="39"/>
    </row>
    <row r="121" ht="12.75">
      <c r="C121" s="39"/>
    </row>
    <row r="122" ht="12.75">
      <c r="C122" s="39"/>
    </row>
    <row r="123" ht="12.75">
      <c r="C123" s="39"/>
    </row>
    <row r="124" ht="12.75">
      <c r="C124" s="39"/>
    </row>
    <row r="125" ht="12.75">
      <c r="C125" s="39"/>
    </row>
    <row r="126" ht="12.75">
      <c r="C126" s="39"/>
    </row>
    <row r="127" ht="12.75">
      <c r="C127" s="39"/>
    </row>
    <row r="128" ht="12.75">
      <c r="C128" s="39"/>
    </row>
    <row r="129" ht="12.75">
      <c r="C129" s="39"/>
    </row>
    <row r="130" ht="12.75">
      <c r="C130" s="39"/>
    </row>
    <row r="131" ht="12.75">
      <c r="C131" s="39"/>
    </row>
    <row r="132" ht="12.75">
      <c r="C132" s="39"/>
    </row>
    <row r="133" ht="12.75">
      <c r="C133" s="39"/>
    </row>
    <row r="134" ht="12.75">
      <c r="C134" s="39"/>
    </row>
    <row r="135" ht="12.75">
      <c r="C135" s="39"/>
    </row>
    <row r="136" ht="12.75">
      <c r="C136" s="39"/>
    </row>
    <row r="137" ht="12.75">
      <c r="C137" s="39"/>
    </row>
    <row r="138" ht="12.75">
      <c r="C138" s="39"/>
    </row>
    <row r="139" ht="12.75">
      <c r="C139" s="39"/>
    </row>
    <row r="140" ht="12.75">
      <c r="C140" s="39"/>
    </row>
    <row r="141" ht="12.75">
      <c r="C141" s="39"/>
    </row>
    <row r="142" ht="12.75">
      <c r="C142" s="39"/>
    </row>
    <row r="143" ht="12.75">
      <c r="C143" s="39"/>
    </row>
    <row r="144" ht="12.75">
      <c r="C144" s="39"/>
    </row>
    <row r="145" ht="12.75">
      <c r="C145" s="39"/>
    </row>
    <row r="146" ht="12.75">
      <c r="C146" s="39"/>
    </row>
    <row r="147" ht="12.75">
      <c r="C147" s="39"/>
    </row>
    <row r="148" ht="12.75">
      <c r="C148" s="39"/>
    </row>
    <row r="149" ht="12.75">
      <c r="C149" s="39"/>
    </row>
    <row r="150" ht="12.75">
      <c r="C150" s="39"/>
    </row>
    <row r="151" ht="12.75">
      <c r="C151" s="39"/>
    </row>
    <row r="152" ht="12.75">
      <c r="C152" s="39"/>
    </row>
    <row r="153" ht="12.75">
      <c r="C153" s="39"/>
    </row>
    <row r="154" ht="12.75">
      <c r="C154" s="39"/>
    </row>
    <row r="155" ht="12.75">
      <c r="C155" s="39"/>
    </row>
  </sheetData>
  <sheetProtection password="E16C" sheet="1" objects="1" scenarios="1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"/>
  <dimension ref="A1:U634"/>
  <sheetViews>
    <sheetView zoomScalePageLayoutView="0" workbookViewId="0" topLeftCell="A1">
      <pane xSplit="11" ySplit="11" topLeftCell="L12" activePane="bottomRight" state="frozen"/>
      <selection pane="topLeft" activeCell="A1" sqref="A1"/>
      <selection pane="topRight" activeCell="L1" sqref="L1"/>
      <selection pane="bottomLeft" activeCell="A12" sqref="A12"/>
      <selection pane="bottomRight" activeCell="L12" sqref="L12"/>
    </sheetView>
  </sheetViews>
  <sheetFormatPr defaultColWidth="8.875" defaultRowHeight="12.75"/>
  <cols>
    <col min="1" max="1" width="40.625" style="2" customWidth="1"/>
    <col min="2" max="2" width="24.375" style="2" customWidth="1"/>
    <col min="3" max="3" width="9.375" style="4" hidden="1" customWidth="1"/>
    <col min="4" max="4" width="5.125" style="5" hidden="1" customWidth="1"/>
    <col min="5" max="5" width="6.25390625" style="6" hidden="1" customWidth="1"/>
    <col min="6" max="6" width="8.375" style="4" hidden="1" customWidth="1"/>
    <col min="7" max="7" width="4.75390625" style="1" hidden="1" customWidth="1"/>
    <col min="8" max="8" width="10.125" style="2" hidden="1" customWidth="1"/>
    <col min="9" max="9" width="9.625" style="2" hidden="1" customWidth="1"/>
    <col min="10" max="10" width="9.25390625" style="2" hidden="1" customWidth="1"/>
    <col min="11" max="11" width="10.25390625" style="2" hidden="1" customWidth="1"/>
    <col min="12" max="14" width="10.25390625" style="2" customWidth="1"/>
    <col min="15" max="15" width="9.75390625" style="2" customWidth="1"/>
    <col min="16" max="16" width="9.25390625" style="2" customWidth="1"/>
    <col min="17" max="17" width="9.75390625" style="2" customWidth="1"/>
    <col min="18" max="18" width="9.25390625" style="2" customWidth="1"/>
    <col min="19" max="19" width="10.00390625" style="2" customWidth="1"/>
    <col min="20" max="20" width="9.25390625" style="2" customWidth="1"/>
    <col min="21" max="21" width="5.75390625" style="3" customWidth="1"/>
    <col min="22" max="16384" width="8.875" style="2" customWidth="1"/>
  </cols>
  <sheetData>
    <row r="1" spans="1:21" s="57" customFormat="1" ht="19.5" customHeight="1">
      <c r="A1" s="189" t="s">
        <v>263</v>
      </c>
      <c r="B1" s="190"/>
      <c r="C1" s="190"/>
      <c r="D1" s="190"/>
      <c r="E1" s="190"/>
      <c r="F1" s="190"/>
      <c r="G1" s="190"/>
      <c r="H1" s="190"/>
      <c r="I1" s="190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56"/>
    </row>
    <row r="2" spans="1:21" ht="24" customHeight="1">
      <c r="A2" s="192" t="s">
        <v>188</v>
      </c>
      <c r="B2" s="193"/>
      <c r="C2" s="193"/>
      <c r="D2" s="193"/>
      <c r="E2" s="193"/>
      <c r="F2" s="193"/>
      <c r="G2" s="193"/>
      <c r="H2" s="193"/>
      <c r="I2" s="193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58"/>
    </row>
    <row r="3" spans="1:20" ht="18" customHeight="1">
      <c r="A3" s="195"/>
      <c r="B3" s="196">
        <v>1</v>
      </c>
      <c r="C3" s="197">
        <v>2</v>
      </c>
      <c r="D3" s="198"/>
      <c r="E3" s="199"/>
      <c r="F3" s="200"/>
      <c r="G3" s="201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</row>
    <row r="4" spans="1:20" ht="12" customHeight="1">
      <c r="A4" s="195"/>
      <c r="B4" s="195"/>
      <c r="C4" s="200"/>
      <c r="D4" s="198"/>
      <c r="E4" s="199"/>
      <c r="F4" s="200"/>
      <c r="G4" s="201"/>
      <c r="H4" s="195"/>
      <c r="I4" s="195"/>
      <c r="J4" s="195"/>
      <c r="K4" s="195"/>
      <c r="L4" s="202"/>
      <c r="M4" s="195"/>
      <c r="N4" s="195"/>
      <c r="O4" s="203"/>
      <c r="P4" s="203"/>
      <c r="Q4" s="203"/>
      <c r="R4" s="203"/>
      <c r="S4" s="203"/>
      <c r="T4" s="195"/>
    </row>
    <row r="5" spans="1:20" ht="15" customHeight="1">
      <c r="A5" s="204" t="s">
        <v>264</v>
      </c>
      <c r="B5" s="205" t="s">
        <v>454</v>
      </c>
      <c r="C5" s="200"/>
      <c r="D5" s="198"/>
      <c r="E5" s="199"/>
      <c r="F5" s="200"/>
      <c r="G5" s="201"/>
      <c r="H5" s="195"/>
      <c r="I5" s="195"/>
      <c r="J5" s="195"/>
      <c r="K5" s="195"/>
      <c r="L5" s="202"/>
      <c r="M5" s="195"/>
      <c r="N5" s="195"/>
      <c r="O5" s="206"/>
      <c r="P5" s="206"/>
      <c r="Q5" s="206"/>
      <c r="R5" s="206"/>
      <c r="S5" s="206"/>
      <c r="T5" s="206"/>
    </row>
    <row r="6" spans="1:20" ht="25.5" customHeight="1">
      <c r="A6" s="204" t="s">
        <v>266</v>
      </c>
      <c r="B6" s="195"/>
      <c r="C6" s="200"/>
      <c r="D6" s="198"/>
      <c r="E6" s="199"/>
      <c r="F6" s="200"/>
      <c r="G6" s="201"/>
      <c r="H6" s="195"/>
      <c r="I6" s="195"/>
      <c r="J6" s="195"/>
      <c r="K6" s="207"/>
      <c r="L6" s="202"/>
      <c r="M6" s="195"/>
      <c r="N6" s="208"/>
      <c r="O6" s="209"/>
      <c r="P6" s="210"/>
      <c r="Q6" s="210"/>
      <c r="R6" s="210"/>
      <c r="S6" s="210"/>
      <c r="T6" s="206"/>
    </row>
    <row r="7" spans="11:20" ht="15.75" customHeight="1">
      <c r="K7" s="3"/>
      <c r="L7" s="42"/>
      <c r="O7" s="60"/>
      <c r="P7" s="61"/>
      <c r="Q7" s="62"/>
      <c r="R7" s="61"/>
      <c r="S7" s="61"/>
      <c r="T7" s="59"/>
    </row>
    <row r="8" spans="11:12" ht="30" customHeight="1" hidden="1">
      <c r="K8" s="3"/>
      <c r="L8" s="42"/>
    </row>
    <row r="9" spans="1:21" ht="21.75" customHeight="1">
      <c r="A9" s="386" t="s">
        <v>267</v>
      </c>
      <c r="B9" s="386" t="s">
        <v>268</v>
      </c>
      <c r="C9" s="116" t="s">
        <v>269</v>
      </c>
      <c r="D9" s="117" t="s">
        <v>270</v>
      </c>
      <c r="E9" s="118" t="s">
        <v>271</v>
      </c>
      <c r="F9" s="117" t="s">
        <v>272</v>
      </c>
      <c r="G9" s="119" t="s">
        <v>273</v>
      </c>
      <c r="H9" s="120" t="s">
        <v>274</v>
      </c>
      <c r="I9" s="120"/>
      <c r="J9" s="120"/>
      <c r="K9" s="120"/>
      <c r="L9" s="120" t="s">
        <v>274</v>
      </c>
      <c r="M9" s="120" t="s">
        <v>274</v>
      </c>
      <c r="N9" s="120" t="s">
        <v>275</v>
      </c>
      <c r="O9" s="120" t="s">
        <v>276</v>
      </c>
      <c r="P9" s="120"/>
      <c r="Q9" s="120"/>
      <c r="R9" s="120"/>
      <c r="S9" s="120"/>
      <c r="T9" s="120"/>
      <c r="U9" s="63"/>
    </row>
    <row r="10" spans="1:21" ht="10.5" customHeight="1">
      <c r="A10" s="387"/>
      <c r="B10" s="387"/>
      <c r="C10" s="121"/>
      <c r="D10" s="122"/>
      <c r="E10" s="123"/>
      <c r="F10" s="121"/>
      <c r="G10" s="124"/>
      <c r="H10" s="121">
        <v>1998</v>
      </c>
      <c r="I10" s="121">
        <v>1999</v>
      </c>
      <c r="J10" s="121">
        <v>2000</v>
      </c>
      <c r="K10" s="121">
        <v>2001</v>
      </c>
      <c r="L10" s="386">
        <v>2004</v>
      </c>
      <c r="M10" s="386">
        <v>2005</v>
      </c>
      <c r="N10" s="386">
        <v>2006</v>
      </c>
      <c r="O10" s="125">
        <v>2007</v>
      </c>
      <c r="P10" s="121"/>
      <c r="Q10" s="125">
        <v>2008</v>
      </c>
      <c r="R10" s="121"/>
      <c r="S10" s="125">
        <v>2009</v>
      </c>
      <c r="T10" s="125"/>
      <c r="U10" s="63"/>
    </row>
    <row r="11" spans="1:21" ht="14.25" customHeight="1">
      <c r="A11" s="388"/>
      <c r="B11" s="388"/>
      <c r="C11" s="121"/>
      <c r="D11" s="122"/>
      <c r="E11" s="123"/>
      <c r="F11" s="121"/>
      <c r="G11" s="124"/>
      <c r="H11" s="121"/>
      <c r="I11" s="121"/>
      <c r="J11" s="126"/>
      <c r="K11" s="126"/>
      <c r="L11" s="388"/>
      <c r="M11" s="388"/>
      <c r="N11" s="388"/>
      <c r="O11" s="127" t="s">
        <v>277</v>
      </c>
      <c r="P11" s="128" t="s">
        <v>278</v>
      </c>
      <c r="Q11" s="127" t="s">
        <v>277</v>
      </c>
      <c r="R11" s="128" t="s">
        <v>278</v>
      </c>
      <c r="S11" s="127" t="s">
        <v>277</v>
      </c>
      <c r="T11" s="128" t="s">
        <v>278</v>
      </c>
      <c r="U11" s="63"/>
    </row>
    <row r="12" spans="1:21" s="3" customFormat="1" ht="30">
      <c r="A12" s="129" t="s">
        <v>676</v>
      </c>
      <c r="B12" s="130"/>
      <c r="C12" s="131"/>
      <c r="D12" s="115"/>
      <c r="E12" s="115"/>
      <c r="F12" s="115"/>
      <c r="G12" s="115"/>
      <c r="H12"/>
      <c r="I12"/>
      <c r="J12"/>
      <c r="K12"/>
      <c r="L12"/>
      <c r="M12"/>
      <c r="N12"/>
      <c r="O12"/>
      <c r="P12"/>
      <c r="Q12"/>
      <c r="R12"/>
      <c r="S12"/>
      <c r="T12"/>
      <c r="U12" s="63"/>
    </row>
    <row r="13" spans="1:21" s="3" customFormat="1" ht="21">
      <c r="A13" s="132" t="s">
        <v>279</v>
      </c>
      <c r="B13" s="133" t="s">
        <v>605</v>
      </c>
      <c r="C13" s="134"/>
      <c r="D13" s="135"/>
      <c r="E13" s="135"/>
      <c r="F13" s="135"/>
      <c r="G13" s="135"/>
      <c r="H13"/>
      <c r="I13"/>
      <c r="J13"/>
      <c r="K13"/>
      <c r="L13"/>
      <c r="M13"/>
      <c r="N13"/>
      <c r="O13"/>
      <c r="P13"/>
      <c r="Q13"/>
      <c r="R13"/>
      <c r="S13"/>
      <c r="T13"/>
      <c r="U13" s="63"/>
    </row>
    <row r="14" spans="1:21" s="3" customFormat="1" ht="12.75">
      <c r="A14" s="136"/>
      <c r="B14" s="133" t="s">
        <v>677</v>
      </c>
      <c r="C14" s="134"/>
      <c r="D14" s="135"/>
      <c r="E14" s="135"/>
      <c r="F14" s="135"/>
      <c r="G14" s="135"/>
      <c r="H14"/>
      <c r="I14"/>
      <c r="J14"/>
      <c r="K14"/>
      <c r="L14"/>
      <c r="M14"/>
      <c r="N14"/>
      <c r="O14"/>
      <c r="P14"/>
      <c r="Q14"/>
      <c r="R14"/>
      <c r="S14"/>
      <c r="T14"/>
      <c r="U14" s="63"/>
    </row>
    <row r="15" spans="1:21" s="3" customFormat="1" ht="12.75">
      <c r="A15" s="137" t="s">
        <v>678</v>
      </c>
      <c r="B15" s="133" t="s">
        <v>605</v>
      </c>
      <c r="C15" s="134"/>
      <c r="D15" s="135"/>
      <c r="E15" s="135"/>
      <c r="F15" s="135"/>
      <c r="G15" s="135"/>
      <c r="H15"/>
      <c r="I15"/>
      <c r="J15"/>
      <c r="K15"/>
      <c r="L15"/>
      <c r="M15"/>
      <c r="N15"/>
      <c r="O15"/>
      <c r="P15"/>
      <c r="Q15"/>
      <c r="R15"/>
      <c r="S15"/>
      <c r="T15"/>
      <c r="U15" s="63"/>
    </row>
    <row r="16" spans="1:21" s="3" customFormat="1" ht="12.75">
      <c r="A16" s="137"/>
      <c r="B16" s="133" t="s">
        <v>677</v>
      </c>
      <c r="C16" s="134"/>
      <c r="D16" s="135"/>
      <c r="E16" s="135"/>
      <c r="F16" s="135"/>
      <c r="G16" s="135"/>
      <c r="H16"/>
      <c r="I16"/>
      <c r="J16"/>
      <c r="K16"/>
      <c r="L16"/>
      <c r="M16"/>
      <c r="N16"/>
      <c r="O16"/>
      <c r="P16"/>
      <c r="Q16"/>
      <c r="R16"/>
      <c r="S16"/>
      <c r="T16"/>
      <c r="U16" s="63"/>
    </row>
    <row r="17" spans="1:21" ht="12.75">
      <c r="A17" s="137" t="s">
        <v>679</v>
      </c>
      <c r="B17" s="133" t="s">
        <v>605</v>
      </c>
      <c r="C17" s="134"/>
      <c r="D17" s="135"/>
      <c r="E17" s="135"/>
      <c r="F17" s="135"/>
      <c r="G17" s="135"/>
      <c r="H17"/>
      <c r="I17"/>
      <c r="J17"/>
      <c r="K17"/>
      <c r="L17"/>
      <c r="M17"/>
      <c r="N17"/>
      <c r="O17"/>
      <c r="P17"/>
      <c r="Q17"/>
      <c r="R17"/>
      <c r="S17"/>
      <c r="T17"/>
      <c r="U17" s="63"/>
    </row>
    <row r="18" spans="1:21" ht="12.75">
      <c r="A18" s="137"/>
      <c r="B18" s="133" t="s">
        <v>677</v>
      </c>
      <c r="C18" s="134"/>
      <c r="D18" s="135"/>
      <c r="E18" s="135"/>
      <c r="F18" s="135"/>
      <c r="G18" s="135"/>
      <c r="H18"/>
      <c r="I18"/>
      <c r="J18"/>
      <c r="K18"/>
      <c r="L18"/>
      <c r="M18"/>
      <c r="N18"/>
      <c r="O18"/>
      <c r="P18"/>
      <c r="Q18"/>
      <c r="R18"/>
      <c r="S18"/>
      <c r="T18"/>
      <c r="U18" s="63"/>
    </row>
    <row r="19" spans="1:21" s="42" customFormat="1" ht="21">
      <c r="A19" s="138" t="s">
        <v>437</v>
      </c>
      <c r="B19" s="139" t="s">
        <v>438</v>
      </c>
      <c r="C19" s="134"/>
      <c r="D19" s="135"/>
      <c r="E19" s="135"/>
      <c r="F19" s="135"/>
      <c r="G19" s="135"/>
      <c r="H19"/>
      <c r="I19"/>
      <c r="J19"/>
      <c r="K19"/>
      <c r="L19"/>
      <c r="M19"/>
      <c r="N19"/>
      <c r="O19"/>
      <c r="P19"/>
      <c r="Q19"/>
      <c r="R19"/>
      <c r="S19"/>
      <c r="T19"/>
      <c r="U19" s="63"/>
    </row>
    <row r="20" spans="1:21" s="42" customFormat="1" ht="12.75">
      <c r="A20" s="138" t="s">
        <v>680</v>
      </c>
      <c r="B20" s="139" t="s">
        <v>439</v>
      </c>
      <c r="C20" s="134"/>
      <c r="D20" s="389"/>
      <c r="E20" s="389"/>
      <c r="F20" s="389"/>
      <c r="G20" s="135"/>
      <c r="H20"/>
      <c r="I20"/>
      <c r="J20"/>
      <c r="K20"/>
      <c r="L20"/>
      <c r="M20"/>
      <c r="N20"/>
      <c r="O20"/>
      <c r="P20"/>
      <c r="Q20"/>
      <c r="R20"/>
      <c r="S20"/>
      <c r="T20"/>
      <c r="U20" s="63"/>
    </row>
    <row r="21" spans="1:21" s="42" customFormat="1" ht="12.75">
      <c r="A21" s="138" t="s">
        <v>681</v>
      </c>
      <c r="B21" s="139" t="s">
        <v>439</v>
      </c>
      <c r="C21" s="134"/>
      <c r="D21" s="390"/>
      <c r="E21" s="390"/>
      <c r="F21" s="390"/>
      <c r="G21" s="135"/>
      <c r="H21"/>
      <c r="I21"/>
      <c r="J21"/>
      <c r="K21"/>
      <c r="L21"/>
      <c r="M21"/>
      <c r="N21"/>
      <c r="O21"/>
      <c r="P21"/>
      <c r="Q21"/>
      <c r="R21"/>
      <c r="S21"/>
      <c r="T21"/>
      <c r="U21" s="63"/>
    </row>
    <row r="22" spans="1:21" s="42" customFormat="1" ht="12.75">
      <c r="A22" s="138" t="s">
        <v>682</v>
      </c>
      <c r="B22" s="139" t="s">
        <v>439</v>
      </c>
      <c r="C22" s="134"/>
      <c r="D22" s="391"/>
      <c r="E22" s="391"/>
      <c r="F22" s="391"/>
      <c r="G22" s="135"/>
      <c r="H22"/>
      <c r="I22"/>
      <c r="J22"/>
      <c r="K22"/>
      <c r="L22"/>
      <c r="M22"/>
      <c r="N22"/>
      <c r="O22"/>
      <c r="P22"/>
      <c r="Q22"/>
      <c r="R22"/>
      <c r="S22"/>
      <c r="T22"/>
      <c r="U22" s="63"/>
    </row>
    <row r="23" spans="1:21" s="42" customFormat="1" ht="12.75">
      <c r="A23" s="138" t="s">
        <v>683</v>
      </c>
      <c r="B23" s="139" t="s">
        <v>191</v>
      </c>
      <c r="C23" s="134"/>
      <c r="D23" s="135"/>
      <c r="E23" s="135"/>
      <c r="F23" s="135"/>
      <c r="G23" s="135"/>
      <c r="H23"/>
      <c r="I23"/>
      <c r="J23"/>
      <c r="K23"/>
      <c r="L23"/>
      <c r="M23"/>
      <c r="N23"/>
      <c r="O23"/>
      <c r="P23"/>
      <c r="Q23"/>
      <c r="R23"/>
      <c r="S23"/>
      <c r="T23"/>
      <c r="U23" s="63"/>
    </row>
    <row r="24" spans="1:21" s="42" customFormat="1" ht="12.75">
      <c r="A24" s="138"/>
      <c r="B24" s="139"/>
      <c r="C24" s="134"/>
      <c r="D24" s="135"/>
      <c r="E24" s="135"/>
      <c r="F24" s="135"/>
      <c r="G24" s="135"/>
      <c r="H24"/>
      <c r="I24"/>
      <c r="J24"/>
      <c r="K24"/>
      <c r="L24"/>
      <c r="M24"/>
      <c r="N24"/>
      <c r="O24"/>
      <c r="P24"/>
      <c r="Q24"/>
      <c r="R24"/>
      <c r="S24"/>
      <c r="T24"/>
      <c r="U24" s="63"/>
    </row>
    <row r="25" spans="1:21" s="42" customFormat="1" ht="30">
      <c r="A25" s="142" t="s">
        <v>684</v>
      </c>
      <c r="B25" s="133"/>
      <c r="C25" s="134"/>
      <c r="D25" s="135"/>
      <c r="E25" s="135"/>
      <c r="F25" s="135"/>
      <c r="G25" s="135"/>
      <c r="H25"/>
      <c r="I25"/>
      <c r="J25"/>
      <c r="K25"/>
      <c r="L25"/>
      <c r="M25"/>
      <c r="N25"/>
      <c r="O25"/>
      <c r="P25"/>
      <c r="Q25"/>
      <c r="R25"/>
      <c r="S25"/>
      <c r="T25"/>
      <c r="U25" s="63"/>
    </row>
    <row r="26" spans="1:21" ht="14.25">
      <c r="A26" s="143" t="s">
        <v>685</v>
      </c>
      <c r="B26" s="133"/>
      <c r="C26" s="144"/>
      <c r="D26" s="135"/>
      <c r="E26" s="135"/>
      <c r="F26" s="135"/>
      <c r="G26" s="140"/>
      <c r="H26"/>
      <c r="I26"/>
      <c r="J26"/>
      <c r="K26"/>
      <c r="L26"/>
      <c r="M26"/>
      <c r="N26"/>
      <c r="O26"/>
      <c r="P26"/>
      <c r="Q26"/>
      <c r="R26"/>
      <c r="S26"/>
      <c r="T26"/>
      <c r="U26" s="63"/>
    </row>
    <row r="27" spans="1:21" ht="18">
      <c r="A27" s="138" t="s">
        <v>214</v>
      </c>
      <c r="B27" s="139" t="s">
        <v>686</v>
      </c>
      <c r="C27" s="145"/>
      <c r="D27" s="135"/>
      <c r="E27" s="135"/>
      <c r="F27" s="135"/>
      <c r="G27" s="140"/>
      <c r="H27"/>
      <c r="I27"/>
      <c r="J27"/>
      <c r="K27"/>
      <c r="L27"/>
      <c r="M27"/>
      <c r="N27"/>
      <c r="O27"/>
      <c r="P27"/>
      <c r="Q27"/>
      <c r="R27"/>
      <c r="S27"/>
      <c r="T27"/>
      <c r="U27" s="63"/>
    </row>
    <row r="28" spans="1:21" ht="28.5">
      <c r="A28" s="143" t="s">
        <v>687</v>
      </c>
      <c r="B28" s="139"/>
      <c r="C28" s="146"/>
      <c r="D28" s="147"/>
      <c r="E28" s="147"/>
      <c r="F28" s="147"/>
      <c r="G28" s="141"/>
      <c r="H28"/>
      <c r="I28"/>
      <c r="J28"/>
      <c r="K28"/>
      <c r="L28"/>
      <c r="M28"/>
      <c r="N28"/>
      <c r="O28"/>
      <c r="P28"/>
      <c r="Q28"/>
      <c r="R28"/>
      <c r="S28"/>
      <c r="T28"/>
      <c r="U28" s="63"/>
    </row>
    <row r="29" spans="1:21" ht="18">
      <c r="A29" s="132" t="s">
        <v>688</v>
      </c>
      <c r="B29" s="133" t="s">
        <v>689</v>
      </c>
      <c r="C29" s="392"/>
      <c r="D29" s="148"/>
      <c r="E29" s="148"/>
      <c r="F29" s="148"/>
      <c r="G29" s="389"/>
      <c r="H29"/>
      <c r="I29"/>
      <c r="J29"/>
      <c r="K29"/>
      <c r="L29"/>
      <c r="M29"/>
      <c r="N29"/>
      <c r="O29"/>
      <c r="P29"/>
      <c r="Q29"/>
      <c r="R29"/>
      <c r="S29"/>
      <c r="T29"/>
      <c r="U29" s="63"/>
    </row>
    <row r="30" spans="1:21" ht="18">
      <c r="A30" s="136"/>
      <c r="B30" s="133" t="s">
        <v>690</v>
      </c>
      <c r="C30" s="393"/>
      <c r="D30" s="148"/>
      <c r="E30" s="148"/>
      <c r="F30" s="148"/>
      <c r="G30" s="390"/>
      <c r="H30"/>
      <c r="I30"/>
      <c r="J30"/>
      <c r="K30"/>
      <c r="L30"/>
      <c r="M30"/>
      <c r="N30"/>
      <c r="O30"/>
      <c r="P30"/>
      <c r="Q30"/>
      <c r="R30"/>
      <c r="S30"/>
      <c r="T30"/>
      <c r="U30" s="63"/>
    </row>
    <row r="31" spans="1:21" ht="12.75">
      <c r="A31" s="136"/>
      <c r="B31" s="133" t="s">
        <v>691</v>
      </c>
      <c r="C31" s="393"/>
      <c r="D31" s="148"/>
      <c r="E31" s="148"/>
      <c r="F31" s="148"/>
      <c r="G31" s="390"/>
      <c r="H31"/>
      <c r="I31"/>
      <c r="J31"/>
      <c r="K31"/>
      <c r="L31"/>
      <c r="M31"/>
      <c r="N31"/>
      <c r="O31"/>
      <c r="P31"/>
      <c r="Q31"/>
      <c r="R31"/>
      <c r="S31"/>
      <c r="T31"/>
      <c r="U31" s="63"/>
    </row>
    <row r="32" spans="1:21" ht="28.5">
      <c r="A32" s="143" t="s">
        <v>692</v>
      </c>
      <c r="B32" s="139"/>
      <c r="C32" s="134"/>
      <c r="D32" s="148"/>
      <c r="E32" s="148"/>
      <c r="F32" s="148"/>
      <c r="G32" s="148"/>
      <c r="H32"/>
      <c r="I32"/>
      <c r="J32"/>
      <c r="K32"/>
      <c r="L32"/>
      <c r="M32"/>
      <c r="N32"/>
      <c r="O32"/>
      <c r="P32"/>
      <c r="Q32"/>
      <c r="R32"/>
      <c r="S32"/>
      <c r="T32"/>
      <c r="U32" s="63"/>
    </row>
    <row r="33" spans="1:21" s="3" customFormat="1" ht="52.5">
      <c r="A33" s="149" t="s">
        <v>693</v>
      </c>
      <c r="B33" s="139" t="s">
        <v>677</v>
      </c>
      <c r="C33" s="134"/>
      <c r="D33" s="148"/>
      <c r="E33" s="148"/>
      <c r="F33" s="148"/>
      <c r="G33" s="148"/>
      <c r="H33"/>
      <c r="I33"/>
      <c r="J33"/>
      <c r="K33"/>
      <c r="L33"/>
      <c r="M33"/>
      <c r="N33"/>
      <c r="O33"/>
      <c r="P33"/>
      <c r="Q33"/>
      <c r="R33"/>
      <c r="S33"/>
      <c r="T33"/>
      <c r="U33" s="63"/>
    </row>
    <row r="34" spans="1:21" s="3" customFormat="1" ht="14.25">
      <c r="A34" s="150" t="s">
        <v>694</v>
      </c>
      <c r="B34" s="151"/>
      <c r="C34" s="134"/>
      <c r="D34" s="148"/>
      <c r="E34" s="148"/>
      <c r="F34" s="148"/>
      <c r="G34" s="148"/>
      <c r="H34"/>
      <c r="I34"/>
      <c r="J34"/>
      <c r="K34"/>
      <c r="L34"/>
      <c r="M34"/>
      <c r="N34"/>
      <c r="O34"/>
      <c r="P34"/>
      <c r="Q34"/>
      <c r="R34"/>
      <c r="S34"/>
      <c r="T34"/>
      <c r="U34" s="63"/>
    </row>
    <row r="35" spans="1:21" s="3" customFormat="1" ht="42">
      <c r="A35" s="149" t="s">
        <v>695</v>
      </c>
      <c r="B35" s="139" t="s">
        <v>689</v>
      </c>
      <c r="C35" s="394"/>
      <c r="D35" s="397"/>
      <c r="E35" s="397"/>
      <c r="F35" s="397"/>
      <c r="G35" s="148"/>
      <c r="H35"/>
      <c r="I35"/>
      <c r="J35"/>
      <c r="K35"/>
      <c r="L35"/>
      <c r="M35"/>
      <c r="N35"/>
      <c r="O35"/>
      <c r="P35"/>
      <c r="Q35"/>
      <c r="R35"/>
      <c r="S35"/>
      <c r="T35"/>
      <c r="U35" s="63"/>
    </row>
    <row r="36" spans="1:21" s="3" customFormat="1" ht="21">
      <c r="A36" s="149" t="s">
        <v>696</v>
      </c>
      <c r="B36" s="139" t="s">
        <v>677</v>
      </c>
      <c r="C36" s="395"/>
      <c r="D36" s="398"/>
      <c r="E36" s="398"/>
      <c r="F36" s="398"/>
      <c r="G36" s="148"/>
      <c r="H36"/>
      <c r="I36"/>
      <c r="J36"/>
      <c r="K36"/>
      <c r="L36"/>
      <c r="M36"/>
      <c r="N36"/>
      <c r="O36"/>
      <c r="P36"/>
      <c r="Q36"/>
      <c r="R36"/>
      <c r="S36"/>
      <c r="T36"/>
      <c r="U36" s="63"/>
    </row>
    <row r="37" spans="1:21" s="3" customFormat="1" ht="21">
      <c r="A37" s="149" t="s">
        <v>697</v>
      </c>
      <c r="B37" s="139" t="s">
        <v>677</v>
      </c>
      <c r="C37" s="396"/>
      <c r="D37" s="399"/>
      <c r="E37" s="399"/>
      <c r="F37" s="399"/>
      <c r="G37" s="148"/>
      <c r="H37"/>
      <c r="I37"/>
      <c r="J37"/>
      <c r="K37"/>
      <c r="L37"/>
      <c r="M37"/>
      <c r="N37"/>
      <c r="O37"/>
      <c r="P37"/>
      <c r="Q37"/>
      <c r="R37"/>
      <c r="S37"/>
      <c r="T37"/>
      <c r="U37" s="63"/>
    </row>
    <row r="38" spans="1:21" ht="52.5">
      <c r="A38" s="157" t="s">
        <v>698</v>
      </c>
      <c r="B38" s="139" t="s">
        <v>689</v>
      </c>
      <c r="C38" s="134"/>
      <c r="D38" s="148"/>
      <c r="E38" s="148"/>
      <c r="F38" s="148"/>
      <c r="G38" s="148"/>
      <c r="H38"/>
      <c r="I38"/>
      <c r="J38"/>
      <c r="K38"/>
      <c r="L38"/>
      <c r="M38"/>
      <c r="N38"/>
      <c r="O38"/>
      <c r="P38"/>
      <c r="Q38"/>
      <c r="R38"/>
      <c r="S38"/>
      <c r="T38"/>
      <c r="U38" s="63"/>
    </row>
    <row r="39" spans="1:21" ht="31.5">
      <c r="A39" s="157" t="s">
        <v>699</v>
      </c>
      <c r="B39" s="139" t="s">
        <v>677</v>
      </c>
      <c r="C39" s="134"/>
      <c r="D39" s="148"/>
      <c r="E39" s="148"/>
      <c r="F39" s="148"/>
      <c r="G39" s="148"/>
      <c r="H39"/>
      <c r="I39"/>
      <c r="J39"/>
      <c r="K39"/>
      <c r="L39"/>
      <c r="M39"/>
      <c r="N39"/>
      <c r="O39"/>
      <c r="P39"/>
      <c r="Q39"/>
      <c r="R39"/>
      <c r="S39"/>
      <c r="T39"/>
      <c r="U39" s="63"/>
    </row>
    <row r="40" spans="1:21" ht="31.5">
      <c r="A40" s="157" t="s">
        <v>700</v>
      </c>
      <c r="B40" s="139" t="s">
        <v>677</v>
      </c>
      <c r="C40" s="134"/>
      <c r="D40" s="148"/>
      <c r="E40" s="148"/>
      <c r="F40" s="148"/>
      <c r="G40" s="148"/>
      <c r="H40"/>
      <c r="I40"/>
      <c r="J40"/>
      <c r="K40"/>
      <c r="L40"/>
      <c r="M40"/>
      <c r="N40"/>
      <c r="O40"/>
      <c r="P40"/>
      <c r="Q40"/>
      <c r="R40"/>
      <c r="S40"/>
      <c r="T40"/>
      <c r="U40" s="63"/>
    </row>
    <row r="41" spans="1:21" ht="52.5">
      <c r="A41" s="157" t="s">
        <v>701</v>
      </c>
      <c r="B41" s="139" t="s">
        <v>689</v>
      </c>
      <c r="C41" s="134"/>
      <c r="D41" s="148"/>
      <c r="E41" s="148"/>
      <c r="F41" s="148"/>
      <c r="G41" s="148"/>
      <c r="H41"/>
      <c r="I41"/>
      <c r="J41"/>
      <c r="K41"/>
      <c r="L41"/>
      <c r="M41"/>
      <c r="N41"/>
      <c r="O41"/>
      <c r="P41"/>
      <c r="Q41"/>
      <c r="R41"/>
      <c r="S41"/>
      <c r="T41"/>
      <c r="U41" s="63"/>
    </row>
    <row r="42" spans="1:21" ht="31.5">
      <c r="A42" s="157" t="s">
        <v>702</v>
      </c>
      <c r="B42" s="139" t="s">
        <v>677</v>
      </c>
      <c r="C42" s="134"/>
      <c r="D42" s="148"/>
      <c r="E42" s="148"/>
      <c r="F42" s="148"/>
      <c r="G42" s="148"/>
      <c r="H42"/>
      <c r="I42"/>
      <c r="J42"/>
      <c r="K42"/>
      <c r="L42"/>
      <c r="M42"/>
      <c r="N42"/>
      <c r="O42"/>
      <c r="P42"/>
      <c r="Q42"/>
      <c r="R42"/>
      <c r="S42"/>
      <c r="T42"/>
      <c r="U42" s="63"/>
    </row>
    <row r="43" spans="1:21" ht="31.5">
      <c r="A43" s="157" t="s">
        <v>703</v>
      </c>
      <c r="B43" s="139" t="s">
        <v>677</v>
      </c>
      <c r="C43" s="134"/>
      <c r="D43" s="148"/>
      <c r="E43" s="148"/>
      <c r="F43" s="148"/>
      <c r="G43" s="148"/>
      <c r="H43"/>
      <c r="I43"/>
      <c r="J43"/>
      <c r="K43"/>
      <c r="L43"/>
      <c r="M43"/>
      <c r="N43"/>
      <c r="O43"/>
      <c r="P43"/>
      <c r="Q43"/>
      <c r="R43"/>
      <c r="S43"/>
      <c r="T43"/>
      <c r="U43" s="63"/>
    </row>
    <row r="44" spans="1:21" ht="28.5">
      <c r="A44" s="150" t="s">
        <v>704</v>
      </c>
      <c r="B44" s="151"/>
      <c r="C44" s="134"/>
      <c r="D44" s="148"/>
      <c r="E44" s="148"/>
      <c r="F44" s="148"/>
      <c r="G44" s="148"/>
      <c r="H44"/>
      <c r="I44"/>
      <c r="J44"/>
      <c r="K44"/>
      <c r="L44"/>
      <c r="M44"/>
      <c r="N44"/>
      <c r="O44"/>
      <c r="P44"/>
      <c r="Q44"/>
      <c r="R44"/>
      <c r="S44"/>
      <c r="T44"/>
      <c r="U44" s="63"/>
    </row>
    <row r="45" spans="1:21" ht="42">
      <c r="A45" s="149" t="s">
        <v>705</v>
      </c>
      <c r="B45" s="139" t="s">
        <v>689</v>
      </c>
      <c r="C45" s="394"/>
      <c r="D45" s="397"/>
      <c r="E45" s="148"/>
      <c r="F45" s="147"/>
      <c r="G45" s="148"/>
      <c r="H45"/>
      <c r="I45"/>
      <c r="J45"/>
      <c r="K45"/>
      <c r="L45"/>
      <c r="M45"/>
      <c r="N45"/>
      <c r="O45"/>
      <c r="P45"/>
      <c r="Q45"/>
      <c r="R45"/>
      <c r="S45"/>
      <c r="T45"/>
      <c r="U45" s="63"/>
    </row>
    <row r="46" spans="1:21" ht="21">
      <c r="A46" s="149" t="s">
        <v>706</v>
      </c>
      <c r="B46" s="139" t="s">
        <v>677</v>
      </c>
      <c r="C46" s="395"/>
      <c r="D46" s="398"/>
      <c r="E46" s="148"/>
      <c r="F46" s="148"/>
      <c r="G46" s="148"/>
      <c r="H46"/>
      <c r="I46"/>
      <c r="J46"/>
      <c r="K46"/>
      <c r="L46"/>
      <c r="M46"/>
      <c r="N46"/>
      <c r="O46"/>
      <c r="P46"/>
      <c r="Q46"/>
      <c r="R46"/>
      <c r="S46"/>
      <c r="T46"/>
      <c r="U46" s="63"/>
    </row>
    <row r="47" spans="1:21" ht="21">
      <c r="A47" s="149" t="s">
        <v>707</v>
      </c>
      <c r="B47" s="139" t="s">
        <v>677</v>
      </c>
      <c r="C47" s="396"/>
      <c r="D47" s="399"/>
      <c r="E47" s="148"/>
      <c r="F47" s="156"/>
      <c r="G47" s="148"/>
      <c r="H47"/>
      <c r="I47"/>
      <c r="J47"/>
      <c r="K47"/>
      <c r="L47"/>
      <c r="M47"/>
      <c r="N47"/>
      <c r="O47"/>
      <c r="P47"/>
      <c r="Q47"/>
      <c r="R47"/>
      <c r="S47"/>
      <c r="T47"/>
      <c r="U47" s="63"/>
    </row>
    <row r="48" spans="1:21" ht="52.5">
      <c r="A48" s="157" t="s">
        <v>708</v>
      </c>
      <c r="B48" s="139" t="s">
        <v>689</v>
      </c>
      <c r="C48" s="134"/>
      <c r="D48" s="148"/>
      <c r="E48" s="148"/>
      <c r="F48" s="148"/>
      <c r="G48" s="148"/>
      <c r="H48"/>
      <c r="I48"/>
      <c r="J48"/>
      <c r="K48"/>
      <c r="L48"/>
      <c r="M48"/>
      <c r="N48"/>
      <c r="O48"/>
      <c r="P48"/>
      <c r="Q48"/>
      <c r="R48"/>
      <c r="S48"/>
      <c r="T48"/>
      <c r="U48" s="63"/>
    </row>
    <row r="49" spans="1:21" ht="31.5">
      <c r="A49" s="157" t="s">
        <v>709</v>
      </c>
      <c r="B49" s="139" t="s">
        <v>677</v>
      </c>
      <c r="C49" s="134"/>
      <c r="D49" s="148"/>
      <c r="E49" s="148"/>
      <c r="F49" s="148"/>
      <c r="G49" s="148"/>
      <c r="H49"/>
      <c r="I49"/>
      <c r="J49"/>
      <c r="K49"/>
      <c r="L49"/>
      <c r="M49"/>
      <c r="N49"/>
      <c r="O49"/>
      <c r="P49"/>
      <c r="Q49"/>
      <c r="R49"/>
      <c r="S49"/>
      <c r="T49"/>
      <c r="U49" s="63"/>
    </row>
    <row r="50" spans="1:21" ht="31.5">
      <c r="A50" s="157" t="s">
        <v>710</v>
      </c>
      <c r="B50" s="139" t="s">
        <v>677</v>
      </c>
      <c r="C50" s="134"/>
      <c r="D50" s="148"/>
      <c r="E50" s="148"/>
      <c r="F50" s="148"/>
      <c r="G50" s="148"/>
      <c r="H50"/>
      <c r="I50"/>
      <c r="J50"/>
      <c r="K50"/>
      <c r="L50"/>
      <c r="M50"/>
      <c r="N50"/>
      <c r="O50"/>
      <c r="P50"/>
      <c r="Q50"/>
      <c r="R50"/>
      <c r="S50"/>
      <c r="T50"/>
      <c r="U50" s="63"/>
    </row>
    <row r="51" spans="1:21" ht="42">
      <c r="A51" s="157" t="s">
        <v>711</v>
      </c>
      <c r="B51" s="139" t="s">
        <v>689</v>
      </c>
      <c r="C51" s="134"/>
      <c r="D51" s="148"/>
      <c r="E51" s="148"/>
      <c r="F51" s="148"/>
      <c r="G51" s="148"/>
      <c r="H51"/>
      <c r="I51"/>
      <c r="J51"/>
      <c r="K51"/>
      <c r="L51"/>
      <c r="M51"/>
      <c r="N51"/>
      <c r="O51"/>
      <c r="P51"/>
      <c r="Q51"/>
      <c r="R51"/>
      <c r="S51"/>
      <c r="T51"/>
      <c r="U51" s="63"/>
    </row>
    <row r="52" spans="1:21" ht="21">
      <c r="A52" s="157" t="s">
        <v>712</v>
      </c>
      <c r="B52" s="139" t="s">
        <v>677</v>
      </c>
      <c r="C52" s="134"/>
      <c r="D52" s="148"/>
      <c r="E52" s="148"/>
      <c r="F52" s="148"/>
      <c r="G52" s="148"/>
      <c r="H52"/>
      <c r="I52"/>
      <c r="J52"/>
      <c r="K52"/>
      <c r="L52"/>
      <c r="M52"/>
      <c r="N52"/>
      <c r="O52"/>
      <c r="P52"/>
      <c r="Q52"/>
      <c r="R52"/>
      <c r="S52"/>
      <c r="T52"/>
      <c r="U52" s="63"/>
    </row>
    <row r="53" spans="1:21" ht="21">
      <c r="A53" s="157" t="s">
        <v>713</v>
      </c>
      <c r="B53" s="139" t="s">
        <v>677</v>
      </c>
      <c r="C53" s="134"/>
      <c r="D53" s="148"/>
      <c r="E53" s="148"/>
      <c r="F53" s="148"/>
      <c r="G53" s="148"/>
      <c r="H53"/>
      <c r="I53"/>
      <c r="J53"/>
      <c r="K53"/>
      <c r="L53"/>
      <c r="M53"/>
      <c r="N53"/>
      <c r="O53"/>
      <c r="P53"/>
      <c r="Q53"/>
      <c r="R53"/>
      <c r="S53"/>
      <c r="T53"/>
      <c r="U53" s="63"/>
    </row>
    <row r="54" spans="1:21" ht="52.5">
      <c r="A54" s="157" t="s">
        <v>714</v>
      </c>
      <c r="B54" s="139" t="s">
        <v>689</v>
      </c>
      <c r="C54" s="134"/>
      <c r="D54" s="148"/>
      <c r="E54" s="148"/>
      <c r="F54" s="148"/>
      <c r="G54" s="148"/>
      <c r="H54"/>
      <c r="I54"/>
      <c r="J54"/>
      <c r="K54"/>
      <c r="L54"/>
      <c r="M54"/>
      <c r="N54"/>
      <c r="O54"/>
      <c r="P54"/>
      <c r="Q54"/>
      <c r="R54"/>
      <c r="S54"/>
      <c r="T54"/>
      <c r="U54" s="63"/>
    </row>
    <row r="55" spans="1:21" ht="31.5">
      <c r="A55" s="157" t="s">
        <v>715</v>
      </c>
      <c r="B55" s="139" t="s">
        <v>677</v>
      </c>
      <c r="C55" s="134"/>
      <c r="D55" s="148"/>
      <c r="E55" s="148"/>
      <c r="F55" s="148"/>
      <c r="G55" s="148"/>
      <c r="H55"/>
      <c r="I55"/>
      <c r="J55"/>
      <c r="K55"/>
      <c r="L55"/>
      <c r="M55"/>
      <c r="N55"/>
      <c r="O55"/>
      <c r="P55"/>
      <c r="Q55"/>
      <c r="R55"/>
      <c r="S55"/>
      <c r="T55"/>
      <c r="U55" s="63"/>
    </row>
    <row r="56" spans="1:21" ht="31.5">
      <c r="A56" s="157" t="s">
        <v>716</v>
      </c>
      <c r="B56" s="139" t="s">
        <v>677</v>
      </c>
      <c r="C56" s="134"/>
      <c r="D56" s="148"/>
      <c r="E56" s="148"/>
      <c r="F56" s="148"/>
      <c r="G56" s="148"/>
      <c r="H56"/>
      <c r="I56"/>
      <c r="J56"/>
      <c r="K56"/>
      <c r="L56"/>
      <c r="M56"/>
      <c r="N56"/>
      <c r="O56"/>
      <c r="P56"/>
      <c r="Q56"/>
      <c r="R56"/>
      <c r="S56"/>
      <c r="T56"/>
      <c r="U56" s="63"/>
    </row>
    <row r="57" spans="1:21" ht="52.5">
      <c r="A57" s="157" t="s">
        <v>717</v>
      </c>
      <c r="B57" s="139" t="s">
        <v>689</v>
      </c>
      <c r="C57" s="134"/>
      <c r="D57" s="148"/>
      <c r="E57" s="148"/>
      <c r="F57" s="148"/>
      <c r="G57" s="148"/>
      <c r="H57"/>
      <c r="I57"/>
      <c r="J57"/>
      <c r="K57"/>
      <c r="L57"/>
      <c r="M57"/>
      <c r="N57"/>
      <c r="O57"/>
      <c r="P57"/>
      <c r="Q57"/>
      <c r="R57"/>
      <c r="S57"/>
      <c r="T57"/>
      <c r="U57" s="63"/>
    </row>
    <row r="58" spans="1:21" ht="31.5">
      <c r="A58" s="157" t="s">
        <v>718</v>
      </c>
      <c r="B58" s="139" t="s">
        <v>677</v>
      </c>
      <c r="C58" s="134"/>
      <c r="D58" s="148"/>
      <c r="E58" s="148"/>
      <c r="F58" s="148"/>
      <c r="G58" s="148"/>
      <c r="H58"/>
      <c r="I58"/>
      <c r="J58"/>
      <c r="K58"/>
      <c r="L58"/>
      <c r="M58"/>
      <c r="N58"/>
      <c r="O58"/>
      <c r="P58"/>
      <c r="Q58"/>
      <c r="R58"/>
      <c r="S58"/>
      <c r="T58"/>
      <c r="U58" s="63"/>
    </row>
    <row r="59" spans="1:21" ht="31.5">
      <c r="A59" s="157" t="s">
        <v>719</v>
      </c>
      <c r="B59" s="139" t="s">
        <v>677</v>
      </c>
      <c r="C59" s="134"/>
      <c r="D59" s="148"/>
      <c r="E59" s="148"/>
      <c r="F59" s="148"/>
      <c r="G59" s="148"/>
      <c r="H59"/>
      <c r="I59"/>
      <c r="J59"/>
      <c r="K59"/>
      <c r="L59"/>
      <c r="M59"/>
      <c r="N59"/>
      <c r="O59"/>
      <c r="P59"/>
      <c r="Q59"/>
      <c r="R59"/>
      <c r="S59"/>
      <c r="T59"/>
      <c r="U59" s="63"/>
    </row>
    <row r="60" spans="1:21" ht="63">
      <c r="A60" s="157" t="s">
        <v>720</v>
      </c>
      <c r="B60" s="139" t="s">
        <v>689</v>
      </c>
      <c r="C60" s="134"/>
      <c r="D60" s="148"/>
      <c r="E60" s="148"/>
      <c r="F60" s="148"/>
      <c r="G60" s="148"/>
      <c r="H60"/>
      <c r="I60"/>
      <c r="J60"/>
      <c r="K60"/>
      <c r="L60"/>
      <c r="M60"/>
      <c r="N60"/>
      <c r="O60"/>
      <c r="P60"/>
      <c r="Q60"/>
      <c r="R60"/>
      <c r="S60"/>
      <c r="T60"/>
      <c r="U60" s="63"/>
    </row>
    <row r="61" spans="1:21" ht="42">
      <c r="A61" s="157" t="s">
        <v>721</v>
      </c>
      <c r="B61" s="139" t="s">
        <v>677</v>
      </c>
      <c r="C61" s="134"/>
      <c r="D61" s="148"/>
      <c r="E61" s="148"/>
      <c r="F61" s="148"/>
      <c r="G61" s="148"/>
      <c r="H61"/>
      <c r="I61"/>
      <c r="J61"/>
      <c r="K61"/>
      <c r="L61"/>
      <c r="M61"/>
      <c r="N61"/>
      <c r="O61"/>
      <c r="P61"/>
      <c r="Q61"/>
      <c r="R61"/>
      <c r="S61"/>
      <c r="T61"/>
      <c r="U61" s="64"/>
    </row>
    <row r="62" spans="1:21" ht="42">
      <c r="A62" s="157" t="s">
        <v>722</v>
      </c>
      <c r="B62" s="139" t="s">
        <v>677</v>
      </c>
      <c r="C62" s="134"/>
      <c r="D62" s="148"/>
      <c r="E62" s="148"/>
      <c r="F62" s="148"/>
      <c r="G62" s="148"/>
      <c r="H62"/>
      <c r="I62"/>
      <c r="J62"/>
      <c r="K62"/>
      <c r="L62"/>
      <c r="M62"/>
      <c r="N62"/>
      <c r="O62"/>
      <c r="P62"/>
      <c r="Q62"/>
      <c r="R62"/>
      <c r="S62"/>
      <c r="T62"/>
      <c r="U62" s="64"/>
    </row>
    <row r="63" spans="1:21" ht="52.5">
      <c r="A63" s="157" t="s">
        <v>723</v>
      </c>
      <c r="B63" s="139" t="s">
        <v>689</v>
      </c>
      <c r="C63" s="134"/>
      <c r="D63" s="148"/>
      <c r="E63" s="148"/>
      <c r="F63" s="148"/>
      <c r="G63" s="148"/>
      <c r="H63"/>
      <c r="I63"/>
      <c r="J63"/>
      <c r="K63"/>
      <c r="L63"/>
      <c r="M63"/>
      <c r="N63"/>
      <c r="O63"/>
      <c r="P63"/>
      <c r="Q63"/>
      <c r="R63"/>
      <c r="S63"/>
      <c r="T63"/>
      <c r="U63" s="64"/>
    </row>
    <row r="64" spans="1:21" ht="31.5">
      <c r="A64" s="157" t="s">
        <v>724</v>
      </c>
      <c r="B64" s="139" t="s">
        <v>677</v>
      </c>
      <c r="C64" s="134"/>
      <c r="D64" s="148"/>
      <c r="E64" s="148"/>
      <c r="F64" s="148"/>
      <c r="G64" s="148"/>
      <c r="H64"/>
      <c r="I64"/>
      <c r="J64"/>
      <c r="K64"/>
      <c r="L64"/>
      <c r="M64"/>
      <c r="N64"/>
      <c r="O64"/>
      <c r="P64"/>
      <c r="Q64"/>
      <c r="R64"/>
      <c r="S64"/>
      <c r="T64"/>
      <c r="U64" s="64"/>
    </row>
    <row r="65" spans="1:21" ht="31.5">
      <c r="A65" s="157" t="s">
        <v>725</v>
      </c>
      <c r="B65" s="139" t="s">
        <v>677</v>
      </c>
      <c r="C65" s="134"/>
      <c r="D65" s="148"/>
      <c r="E65" s="148"/>
      <c r="F65" s="148"/>
      <c r="G65" s="148"/>
      <c r="H65"/>
      <c r="I65"/>
      <c r="J65"/>
      <c r="K65"/>
      <c r="L65"/>
      <c r="M65"/>
      <c r="N65"/>
      <c r="O65"/>
      <c r="P65"/>
      <c r="Q65"/>
      <c r="R65"/>
      <c r="S65"/>
      <c r="T65"/>
      <c r="U65" s="64"/>
    </row>
    <row r="66" spans="1:21" ht="42">
      <c r="A66" s="157" t="s">
        <v>726</v>
      </c>
      <c r="B66" s="139" t="s">
        <v>689</v>
      </c>
      <c r="C66" s="134"/>
      <c r="D66" s="148"/>
      <c r="E66" s="148"/>
      <c r="F66" s="148"/>
      <c r="G66" s="148"/>
      <c r="H66"/>
      <c r="I66"/>
      <c r="J66"/>
      <c r="K66"/>
      <c r="L66"/>
      <c r="M66"/>
      <c r="N66"/>
      <c r="O66"/>
      <c r="P66"/>
      <c r="Q66"/>
      <c r="R66"/>
      <c r="S66"/>
      <c r="T66"/>
      <c r="U66" s="64"/>
    </row>
    <row r="67" spans="1:21" ht="21">
      <c r="A67" s="157" t="s">
        <v>727</v>
      </c>
      <c r="B67" s="139" t="s">
        <v>677</v>
      </c>
      <c r="C67" s="134"/>
      <c r="D67" s="148"/>
      <c r="E67" s="148"/>
      <c r="F67" s="148"/>
      <c r="G67" s="148"/>
      <c r="H67"/>
      <c r="I67"/>
      <c r="J67"/>
      <c r="K67"/>
      <c r="L67"/>
      <c r="M67"/>
      <c r="N67"/>
      <c r="O67"/>
      <c r="P67"/>
      <c r="Q67"/>
      <c r="R67"/>
      <c r="S67"/>
      <c r="T67"/>
      <c r="U67" s="64"/>
    </row>
    <row r="68" spans="1:21" ht="21">
      <c r="A68" s="157" t="s">
        <v>728</v>
      </c>
      <c r="B68" s="139" t="s">
        <v>677</v>
      </c>
      <c r="C68" s="134"/>
      <c r="D68" s="148"/>
      <c r="E68" s="148"/>
      <c r="F68" s="148"/>
      <c r="G68" s="148"/>
      <c r="H68"/>
      <c r="I68"/>
      <c r="J68"/>
      <c r="K68"/>
      <c r="L68"/>
      <c r="M68"/>
      <c r="N68"/>
      <c r="O68"/>
      <c r="P68"/>
      <c r="Q68"/>
      <c r="R68"/>
      <c r="S68"/>
      <c r="T68"/>
      <c r="U68" s="64"/>
    </row>
    <row r="69" spans="1:21" ht="52.5">
      <c r="A69" s="157" t="s">
        <v>729</v>
      </c>
      <c r="B69" s="139" t="s">
        <v>689</v>
      </c>
      <c r="C69" s="134"/>
      <c r="D69" s="148"/>
      <c r="E69" s="148"/>
      <c r="F69" s="148"/>
      <c r="G69" s="148"/>
      <c r="H69"/>
      <c r="I69"/>
      <c r="J69"/>
      <c r="K69"/>
      <c r="L69"/>
      <c r="M69"/>
      <c r="N69"/>
      <c r="O69"/>
      <c r="P69"/>
      <c r="Q69"/>
      <c r="R69"/>
      <c r="S69"/>
      <c r="T69"/>
      <c r="U69" s="63"/>
    </row>
    <row r="70" spans="1:21" ht="31.5">
      <c r="A70" s="157" t="s">
        <v>730</v>
      </c>
      <c r="B70" s="139" t="s">
        <v>677</v>
      </c>
      <c r="C70" s="134"/>
      <c r="D70" s="148"/>
      <c r="E70" s="148"/>
      <c r="F70" s="148"/>
      <c r="G70" s="148"/>
      <c r="H70"/>
      <c r="I70"/>
      <c r="J70"/>
      <c r="K70"/>
      <c r="L70"/>
      <c r="M70"/>
      <c r="N70"/>
      <c r="O70"/>
      <c r="P70"/>
      <c r="Q70"/>
      <c r="R70"/>
      <c r="S70"/>
      <c r="T70"/>
      <c r="U70" s="63"/>
    </row>
    <row r="71" spans="1:21" ht="31.5">
      <c r="A71" s="157" t="s">
        <v>731</v>
      </c>
      <c r="B71" s="139" t="s">
        <v>677</v>
      </c>
      <c r="C71" s="134"/>
      <c r="D71" s="148"/>
      <c r="E71" s="148"/>
      <c r="F71" s="148"/>
      <c r="G71" s="148"/>
      <c r="H71"/>
      <c r="I71"/>
      <c r="J71"/>
      <c r="K71"/>
      <c r="L71"/>
      <c r="M71"/>
      <c r="N71"/>
      <c r="O71"/>
      <c r="P71"/>
      <c r="Q71"/>
      <c r="R71"/>
      <c r="S71"/>
      <c r="T71"/>
      <c r="U71" s="63"/>
    </row>
    <row r="72" spans="1:21" ht="52.5">
      <c r="A72" s="157" t="s">
        <v>732</v>
      </c>
      <c r="B72" s="139" t="s">
        <v>689</v>
      </c>
      <c r="C72" s="134"/>
      <c r="D72" s="148"/>
      <c r="E72" s="148"/>
      <c r="F72" s="148"/>
      <c r="G72" s="148"/>
      <c r="H72"/>
      <c r="I72"/>
      <c r="J72"/>
      <c r="K72"/>
      <c r="L72"/>
      <c r="M72"/>
      <c r="N72"/>
      <c r="O72"/>
      <c r="P72"/>
      <c r="Q72"/>
      <c r="R72"/>
      <c r="S72"/>
      <c r="T72"/>
      <c r="U72" s="63"/>
    </row>
    <row r="73" spans="1:21" ht="31.5">
      <c r="A73" s="157" t="s">
        <v>733</v>
      </c>
      <c r="B73" s="139" t="s">
        <v>677</v>
      </c>
      <c r="C73" s="134"/>
      <c r="D73" s="148"/>
      <c r="E73" s="148"/>
      <c r="F73" s="148"/>
      <c r="G73" s="148"/>
      <c r="H73"/>
      <c r="I73"/>
      <c r="J73"/>
      <c r="K73"/>
      <c r="L73"/>
      <c r="M73"/>
      <c r="N73"/>
      <c r="O73"/>
      <c r="P73"/>
      <c r="Q73"/>
      <c r="R73"/>
      <c r="S73"/>
      <c r="T73"/>
      <c r="U73" s="63"/>
    </row>
    <row r="74" spans="1:21" ht="31.5">
      <c r="A74" s="157" t="s">
        <v>734</v>
      </c>
      <c r="B74" s="139" t="s">
        <v>677</v>
      </c>
      <c r="C74" s="134"/>
      <c r="D74" s="148"/>
      <c r="E74" s="148"/>
      <c r="F74" s="148"/>
      <c r="G74" s="148"/>
      <c r="H74"/>
      <c r="I74"/>
      <c r="J74"/>
      <c r="K74"/>
      <c r="L74"/>
      <c r="M74"/>
      <c r="N74"/>
      <c r="O74"/>
      <c r="P74"/>
      <c r="Q74"/>
      <c r="R74"/>
      <c r="S74"/>
      <c r="T74"/>
      <c r="U74" s="63"/>
    </row>
    <row r="75" spans="1:21" ht="63">
      <c r="A75" s="157" t="s">
        <v>735</v>
      </c>
      <c r="B75" s="139" t="s">
        <v>689</v>
      </c>
      <c r="C75" s="134"/>
      <c r="D75" s="148"/>
      <c r="E75" s="148"/>
      <c r="F75" s="148"/>
      <c r="G75" s="148"/>
      <c r="H75"/>
      <c r="I75"/>
      <c r="J75"/>
      <c r="K75"/>
      <c r="L75"/>
      <c r="M75"/>
      <c r="N75"/>
      <c r="O75"/>
      <c r="P75"/>
      <c r="Q75"/>
      <c r="R75"/>
      <c r="S75"/>
      <c r="T75"/>
      <c r="U75" s="64"/>
    </row>
    <row r="76" spans="1:21" ht="42">
      <c r="A76" s="157" t="s">
        <v>736</v>
      </c>
      <c r="B76" s="139" t="s">
        <v>677</v>
      </c>
      <c r="C76" s="134"/>
      <c r="D76" s="148"/>
      <c r="E76" s="148"/>
      <c r="F76" s="148"/>
      <c r="G76" s="148"/>
      <c r="H76"/>
      <c r="I76"/>
      <c r="J76"/>
      <c r="K76"/>
      <c r="L76"/>
      <c r="M76"/>
      <c r="N76"/>
      <c r="O76"/>
      <c r="P76"/>
      <c r="Q76"/>
      <c r="R76"/>
      <c r="S76"/>
      <c r="T76"/>
      <c r="U76" s="63"/>
    </row>
    <row r="77" spans="1:21" ht="42">
      <c r="A77" s="157" t="s">
        <v>737</v>
      </c>
      <c r="B77" s="139" t="s">
        <v>677</v>
      </c>
      <c r="C77" s="134"/>
      <c r="D77" s="148"/>
      <c r="E77" s="148"/>
      <c r="F77" s="148"/>
      <c r="G77" s="148"/>
      <c r="H77"/>
      <c r="I77"/>
      <c r="J77"/>
      <c r="K77"/>
      <c r="L77"/>
      <c r="M77"/>
      <c r="N77"/>
      <c r="O77"/>
      <c r="P77"/>
      <c r="Q77"/>
      <c r="R77"/>
      <c r="S77"/>
      <c r="T77"/>
      <c r="U77" s="63"/>
    </row>
    <row r="78" spans="1:21" ht="52.5">
      <c r="A78" s="157" t="s">
        <v>738</v>
      </c>
      <c r="B78" s="139" t="s">
        <v>689</v>
      </c>
      <c r="C78" s="134"/>
      <c r="D78" s="148"/>
      <c r="E78" s="148"/>
      <c r="F78" s="148"/>
      <c r="G78" s="148"/>
      <c r="H78"/>
      <c r="I78"/>
      <c r="J78"/>
      <c r="K78"/>
      <c r="L78"/>
      <c r="M78"/>
      <c r="N78"/>
      <c r="O78"/>
      <c r="P78"/>
      <c r="Q78"/>
      <c r="R78"/>
      <c r="S78"/>
      <c r="T78"/>
      <c r="U78" s="63"/>
    </row>
    <row r="79" spans="1:21" ht="31.5">
      <c r="A79" s="157" t="s">
        <v>739</v>
      </c>
      <c r="B79" s="139" t="s">
        <v>677</v>
      </c>
      <c r="C79" s="134"/>
      <c r="D79" s="148"/>
      <c r="E79" s="148"/>
      <c r="F79" s="148"/>
      <c r="G79" s="148"/>
      <c r="H79"/>
      <c r="I79"/>
      <c r="J79"/>
      <c r="K79"/>
      <c r="L79"/>
      <c r="M79"/>
      <c r="N79"/>
      <c r="O79"/>
      <c r="P79"/>
      <c r="Q79"/>
      <c r="R79"/>
      <c r="S79"/>
      <c r="T79"/>
      <c r="U79" s="63"/>
    </row>
    <row r="80" spans="1:21" ht="31.5">
      <c r="A80" s="157" t="s">
        <v>740</v>
      </c>
      <c r="B80" s="139" t="s">
        <v>677</v>
      </c>
      <c r="C80" s="134"/>
      <c r="D80" s="148"/>
      <c r="E80" s="148"/>
      <c r="F80" s="148"/>
      <c r="G80" s="148"/>
      <c r="H80"/>
      <c r="I80"/>
      <c r="J80"/>
      <c r="K80"/>
      <c r="L80"/>
      <c r="M80"/>
      <c r="N80"/>
      <c r="O80"/>
      <c r="P80"/>
      <c r="Q80"/>
      <c r="R80"/>
      <c r="S80"/>
      <c r="T80"/>
      <c r="U80" s="63"/>
    </row>
    <row r="81" spans="1:21" ht="52.5">
      <c r="A81" s="157" t="s">
        <v>741</v>
      </c>
      <c r="B81" s="139" t="s">
        <v>689</v>
      </c>
      <c r="C81" s="134"/>
      <c r="D81" s="148"/>
      <c r="E81" s="148"/>
      <c r="F81" s="148"/>
      <c r="G81" s="148"/>
      <c r="H81"/>
      <c r="I81"/>
      <c r="J81"/>
      <c r="K81"/>
      <c r="L81"/>
      <c r="M81"/>
      <c r="N81"/>
      <c r="O81"/>
      <c r="P81"/>
      <c r="Q81"/>
      <c r="R81"/>
      <c r="S81"/>
      <c r="T81"/>
      <c r="U81" s="63"/>
    </row>
    <row r="82" spans="1:21" ht="31.5">
      <c r="A82" s="157" t="s">
        <v>742</v>
      </c>
      <c r="B82" s="139" t="s">
        <v>677</v>
      </c>
      <c r="C82" s="134"/>
      <c r="D82" s="148"/>
      <c r="E82" s="148"/>
      <c r="F82" s="148"/>
      <c r="G82" s="148"/>
      <c r="H82"/>
      <c r="I82"/>
      <c r="J82"/>
      <c r="K82"/>
      <c r="L82"/>
      <c r="M82"/>
      <c r="N82"/>
      <c r="O82"/>
      <c r="P82"/>
      <c r="Q82"/>
      <c r="R82"/>
      <c r="S82"/>
      <c r="T82"/>
      <c r="U82" s="63"/>
    </row>
    <row r="83" spans="1:21" ht="31.5">
      <c r="A83" s="157" t="s">
        <v>743</v>
      </c>
      <c r="B83" s="139" t="s">
        <v>677</v>
      </c>
      <c r="C83" s="134"/>
      <c r="D83" s="148"/>
      <c r="E83" s="148"/>
      <c r="F83" s="148"/>
      <c r="G83" s="148"/>
      <c r="H83"/>
      <c r="I83"/>
      <c r="J83"/>
      <c r="K83"/>
      <c r="L83"/>
      <c r="M83"/>
      <c r="N83"/>
      <c r="O83"/>
      <c r="P83"/>
      <c r="Q83"/>
      <c r="R83"/>
      <c r="S83"/>
      <c r="T83"/>
      <c r="U83" s="63"/>
    </row>
    <row r="84" spans="1:21" ht="52.5">
      <c r="A84" s="157" t="s">
        <v>744</v>
      </c>
      <c r="B84" s="139" t="s">
        <v>689</v>
      </c>
      <c r="C84" s="134"/>
      <c r="D84" s="148"/>
      <c r="E84" s="148"/>
      <c r="F84" s="148"/>
      <c r="G84" s="148"/>
      <c r="H84"/>
      <c r="I84"/>
      <c r="J84"/>
      <c r="K84"/>
      <c r="L84"/>
      <c r="M84"/>
      <c r="N84"/>
      <c r="O84"/>
      <c r="P84"/>
      <c r="Q84"/>
      <c r="R84"/>
      <c r="S84"/>
      <c r="T84"/>
      <c r="U84" s="63"/>
    </row>
    <row r="85" spans="1:21" ht="31.5">
      <c r="A85" s="157" t="s">
        <v>745</v>
      </c>
      <c r="B85" s="139" t="s">
        <v>677</v>
      </c>
      <c r="C85" s="134"/>
      <c r="D85" s="148"/>
      <c r="E85" s="148"/>
      <c r="F85" s="148"/>
      <c r="G85" s="148"/>
      <c r="H85"/>
      <c r="I85"/>
      <c r="J85"/>
      <c r="K85"/>
      <c r="L85"/>
      <c r="M85"/>
      <c r="N85"/>
      <c r="O85"/>
      <c r="P85"/>
      <c r="Q85"/>
      <c r="R85"/>
      <c r="S85"/>
      <c r="T85"/>
      <c r="U85" s="63"/>
    </row>
    <row r="86" spans="1:21" ht="31.5">
      <c r="A86" s="157" t="s">
        <v>746</v>
      </c>
      <c r="B86" s="139" t="s">
        <v>677</v>
      </c>
      <c r="C86" s="134"/>
      <c r="D86" s="148"/>
      <c r="E86" s="148"/>
      <c r="F86" s="148"/>
      <c r="G86" s="148"/>
      <c r="H86"/>
      <c r="I86"/>
      <c r="J86"/>
      <c r="K86"/>
      <c r="L86"/>
      <c r="M86"/>
      <c r="N86"/>
      <c r="O86"/>
      <c r="P86"/>
      <c r="Q86"/>
      <c r="R86"/>
      <c r="S86"/>
      <c r="T86"/>
      <c r="U86" s="63"/>
    </row>
    <row r="87" spans="1:21" ht="42">
      <c r="A87" s="157" t="s">
        <v>747</v>
      </c>
      <c r="B87" s="139" t="s">
        <v>689</v>
      </c>
      <c r="C87" s="134"/>
      <c r="D87" s="148"/>
      <c r="E87" s="148"/>
      <c r="F87" s="148"/>
      <c r="G87" s="148"/>
      <c r="H87"/>
      <c r="I87"/>
      <c r="J87"/>
      <c r="K87"/>
      <c r="L87"/>
      <c r="M87"/>
      <c r="N87"/>
      <c r="O87"/>
      <c r="P87"/>
      <c r="Q87"/>
      <c r="R87"/>
      <c r="S87"/>
      <c r="T87"/>
      <c r="U87" s="63"/>
    </row>
    <row r="88" spans="1:21" ht="21">
      <c r="A88" s="157" t="s">
        <v>748</v>
      </c>
      <c r="B88" s="139" t="s">
        <v>677</v>
      </c>
      <c r="C88" s="134"/>
      <c r="D88" s="148"/>
      <c r="E88" s="148"/>
      <c r="F88" s="148"/>
      <c r="G88" s="148"/>
      <c r="H88"/>
      <c r="I88"/>
      <c r="J88"/>
      <c r="K88"/>
      <c r="L88"/>
      <c r="M88"/>
      <c r="N88"/>
      <c r="O88"/>
      <c r="P88"/>
      <c r="Q88"/>
      <c r="R88"/>
      <c r="S88"/>
      <c r="T88"/>
      <c r="U88" s="63"/>
    </row>
    <row r="89" spans="1:21" ht="21">
      <c r="A89" s="157" t="s">
        <v>749</v>
      </c>
      <c r="B89" s="139" t="s">
        <v>677</v>
      </c>
      <c r="C89" s="134"/>
      <c r="D89" s="148"/>
      <c r="E89" s="148"/>
      <c r="F89" s="148"/>
      <c r="G89" s="148"/>
      <c r="H89"/>
      <c r="I89"/>
      <c r="J89"/>
      <c r="K89"/>
      <c r="L89"/>
      <c r="M89"/>
      <c r="N89"/>
      <c r="O89"/>
      <c r="P89"/>
      <c r="Q89"/>
      <c r="R89"/>
      <c r="S89"/>
      <c r="T89"/>
      <c r="U89" s="63"/>
    </row>
    <row r="90" spans="1:21" ht="28.5">
      <c r="A90" s="158" t="s">
        <v>750</v>
      </c>
      <c r="B90" s="159"/>
      <c r="C90" s="134"/>
      <c r="D90" s="148"/>
      <c r="E90" s="148"/>
      <c r="F90" s="148"/>
      <c r="G90" s="148"/>
      <c r="H90"/>
      <c r="I90"/>
      <c r="J90"/>
      <c r="K90"/>
      <c r="L90"/>
      <c r="M90"/>
      <c r="N90"/>
      <c r="O90"/>
      <c r="P90"/>
      <c r="Q90"/>
      <c r="R90"/>
      <c r="S90"/>
      <c r="T90"/>
      <c r="U90" s="63"/>
    </row>
    <row r="91" spans="1:21" ht="42">
      <c r="A91" s="138" t="s">
        <v>752</v>
      </c>
      <c r="B91" s="139" t="s">
        <v>689</v>
      </c>
      <c r="C91" s="394"/>
      <c r="D91" s="397"/>
      <c r="E91" s="397"/>
      <c r="F91" s="397"/>
      <c r="G91" s="148"/>
      <c r="H91"/>
      <c r="I91"/>
      <c r="J91"/>
      <c r="K91"/>
      <c r="L91"/>
      <c r="M91"/>
      <c r="N91"/>
      <c r="O91"/>
      <c r="P91"/>
      <c r="Q91"/>
      <c r="R91"/>
      <c r="S91"/>
      <c r="T91"/>
      <c r="U91" s="63"/>
    </row>
    <row r="92" spans="1:21" ht="21">
      <c r="A92" s="138" t="s">
        <v>753</v>
      </c>
      <c r="B92" s="139" t="s">
        <v>677</v>
      </c>
      <c r="C92" s="395"/>
      <c r="D92" s="398"/>
      <c r="E92" s="398"/>
      <c r="F92" s="398"/>
      <c r="G92" s="148"/>
      <c r="H92"/>
      <c r="I92"/>
      <c r="J92"/>
      <c r="K92"/>
      <c r="L92"/>
      <c r="M92"/>
      <c r="N92"/>
      <c r="O92"/>
      <c r="P92"/>
      <c r="Q92"/>
      <c r="R92"/>
      <c r="S92"/>
      <c r="T92"/>
      <c r="U92" s="63"/>
    </row>
    <row r="93" spans="1:21" ht="21">
      <c r="A93" s="138" t="s">
        <v>754</v>
      </c>
      <c r="B93" s="139" t="s">
        <v>677</v>
      </c>
      <c r="C93" s="396"/>
      <c r="D93" s="399"/>
      <c r="E93" s="399"/>
      <c r="F93" s="399"/>
      <c r="G93" s="148"/>
      <c r="H93"/>
      <c r="I93"/>
      <c r="J93"/>
      <c r="K93"/>
      <c r="L93"/>
      <c r="M93"/>
      <c r="N93"/>
      <c r="O93"/>
      <c r="P93"/>
      <c r="Q93"/>
      <c r="R93"/>
      <c r="S93"/>
      <c r="T93"/>
      <c r="U93" s="63"/>
    </row>
    <row r="94" spans="1:21" ht="12.75">
      <c r="A94" s="160" t="s">
        <v>755</v>
      </c>
      <c r="B94" s="139" t="s">
        <v>209</v>
      </c>
      <c r="C94" s="134"/>
      <c r="D94" s="148"/>
      <c r="E94" s="148"/>
      <c r="F94" s="148"/>
      <c r="G94" s="148"/>
      <c r="H94"/>
      <c r="I94"/>
      <c r="J94"/>
      <c r="K94"/>
      <c r="L94"/>
      <c r="M94"/>
      <c r="N94"/>
      <c r="O94"/>
      <c r="P94"/>
      <c r="Q94"/>
      <c r="R94"/>
      <c r="S94"/>
      <c r="T94"/>
      <c r="U94" s="63"/>
    </row>
    <row r="95" spans="1:21" ht="12.75">
      <c r="A95" s="138" t="s">
        <v>756</v>
      </c>
      <c r="B95" s="139"/>
      <c r="C95" s="134"/>
      <c r="D95" s="148"/>
      <c r="E95" s="148"/>
      <c r="F95" s="148"/>
      <c r="G95" s="148"/>
      <c r="H95"/>
      <c r="I95"/>
      <c r="J95"/>
      <c r="K95"/>
      <c r="L95"/>
      <c r="M95"/>
      <c r="N95"/>
      <c r="O95"/>
      <c r="P95"/>
      <c r="Q95"/>
      <c r="R95"/>
      <c r="S95"/>
      <c r="T95"/>
      <c r="U95" s="63"/>
    </row>
    <row r="96" spans="1:21" ht="12.75">
      <c r="A96" s="149" t="s">
        <v>757</v>
      </c>
      <c r="B96" s="139" t="s">
        <v>758</v>
      </c>
      <c r="C96" s="134"/>
      <c r="D96" s="148"/>
      <c r="E96" s="148"/>
      <c r="F96" s="148"/>
      <c r="G96" s="148"/>
      <c r="H96"/>
      <c r="I96"/>
      <c r="J96"/>
      <c r="K96"/>
      <c r="L96"/>
      <c r="M96"/>
      <c r="N96"/>
      <c r="O96"/>
      <c r="P96"/>
      <c r="Q96"/>
      <c r="R96"/>
      <c r="S96"/>
      <c r="T96"/>
      <c r="U96" s="63"/>
    </row>
    <row r="97" spans="1:21" ht="12.75">
      <c r="A97" s="149" t="s">
        <v>759</v>
      </c>
      <c r="B97" s="139" t="s">
        <v>758</v>
      </c>
      <c r="C97" s="134"/>
      <c r="D97" s="148"/>
      <c r="E97" s="148"/>
      <c r="F97" s="148"/>
      <c r="G97" s="148"/>
      <c r="H97"/>
      <c r="I97"/>
      <c r="J97"/>
      <c r="K97"/>
      <c r="L97"/>
      <c r="M97"/>
      <c r="N97"/>
      <c r="O97"/>
      <c r="P97"/>
      <c r="Q97"/>
      <c r="R97"/>
      <c r="S97"/>
      <c r="T97"/>
      <c r="U97" s="63"/>
    </row>
    <row r="98" spans="1:21" ht="12.75">
      <c r="A98" s="149" t="s">
        <v>760</v>
      </c>
      <c r="B98" s="139" t="s">
        <v>758</v>
      </c>
      <c r="C98" s="134"/>
      <c r="D98" s="148"/>
      <c r="E98" s="148"/>
      <c r="F98" s="148"/>
      <c r="G98" s="148"/>
      <c r="H98"/>
      <c r="I98"/>
      <c r="J98"/>
      <c r="K98"/>
      <c r="L98"/>
      <c r="M98"/>
      <c r="N98"/>
      <c r="O98"/>
      <c r="P98"/>
      <c r="Q98"/>
      <c r="R98"/>
      <c r="S98"/>
      <c r="T98"/>
      <c r="U98" s="63"/>
    </row>
    <row r="99" spans="1:21" ht="31.5">
      <c r="A99" s="138" t="s">
        <v>761</v>
      </c>
      <c r="B99" s="139" t="s">
        <v>210</v>
      </c>
      <c r="C99" s="394"/>
      <c r="D99" s="397"/>
      <c r="E99" s="397"/>
      <c r="F99" s="148"/>
      <c r="G99" s="148"/>
      <c r="H99"/>
      <c r="I99"/>
      <c r="J99"/>
      <c r="K99"/>
      <c r="L99"/>
      <c r="M99"/>
      <c r="N99"/>
      <c r="O99"/>
      <c r="P99"/>
      <c r="Q99"/>
      <c r="R99"/>
      <c r="S99"/>
      <c r="T99"/>
      <c r="U99" s="63"/>
    </row>
    <row r="100" spans="1:21" ht="12.75">
      <c r="A100" s="138" t="s">
        <v>211</v>
      </c>
      <c r="B100" s="139" t="s">
        <v>677</v>
      </c>
      <c r="C100" s="395"/>
      <c r="D100" s="398"/>
      <c r="E100" s="398"/>
      <c r="F100" s="148"/>
      <c r="G100" s="148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 s="63"/>
    </row>
    <row r="101" spans="1:21" ht="18">
      <c r="A101" s="159"/>
      <c r="B101" s="139" t="s">
        <v>762</v>
      </c>
      <c r="C101" s="395"/>
      <c r="D101" s="398"/>
      <c r="E101" s="398"/>
      <c r="F101" s="148"/>
      <c r="G101" s="148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 s="63"/>
    </row>
    <row r="102" spans="1:21" ht="12.75">
      <c r="A102" s="138" t="s">
        <v>763</v>
      </c>
      <c r="B102" s="139"/>
      <c r="C102" s="395"/>
      <c r="D102" s="398"/>
      <c r="E102" s="398"/>
      <c r="F102" s="148"/>
      <c r="G102" s="148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 s="63"/>
    </row>
    <row r="103" spans="1:21" ht="12.75">
      <c r="A103" s="149" t="s">
        <v>757</v>
      </c>
      <c r="B103" s="139" t="s">
        <v>210</v>
      </c>
      <c r="C103" s="395"/>
      <c r="D103" s="398"/>
      <c r="E103" s="398"/>
      <c r="F103" s="148"/>
      <c r="G103" s="148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 s="63"/>
    </row>
    <row r="104" spans="1:21" ht="12.75">
      <c r="A104" s="149" t="s">
        <v>211</v>
      </c>
      <c r="B104" s="139" t="s">
        <v>677</v>
      </c>
      <c r="C104" s="395"/>
      <c r="D104" s="398"/>
      <c r="E104" s="398"/>
      <c r="F104" s="148"/>
      <c r="G104" s="148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 s="63"/>
    </row>
    <row r="105" spans="1:21" ht="18">
      <c r="A105" s="159"/>
      <c r="B105" s="139" t="s">
        <v>762</v>
      </c>
      <c r="C105" s="395"/>
      <c r="D105" s="398"/>
      <c r="E105" s="398"/>
      <c r="F105" s="148"/>
      <c r="G105" s="148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 s="63"/>
    </row>
    <row r="106" spans="1:21" ht="12.75">
      <c r="A106" s="149" t="s">
        <v>759</v>
      </c>
      <c r="B106" s="139" t="s">
        <v>210</v>
      </c>
      <c r="C106" s="395"/>
      <c r="D106" s="398"/>
      <c r="E106" s="398"/>
      <c r="F106" s="148"/>
      <c r="G106" s="148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 s="63"/>
    </row>
    <row r="107" spans="1:21" ht="12.75">
      <c r="A107" s="149" t="s">
        <v>211</v>
      </c>
      <c r="B107" s="139" t="s">
        <v>677</v>
      </c>
      <c r="C107" s="395"/>
      <c r="D107" s="398"/>
      <c r="E107" s="398"/>
      <c r="F107" s="148"/>
      <c r="G107" s="148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 s="63"/>
    </row>
    <row r="108" spans="1:21" ht="18">
      <c r="A108" s="159"/>
      <c r="B108" s="139" t="s">
        <v>762</v>
      </c>
      <c r="C108" s="395"/>
      <c r="D108" s="398"/>
      <c r="E108" s="398"/>
      <c r="F108" s="148"/>
      <c r="G108" s="14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 s="63"/>
    </row>
    <row r="109" spans="1:21" ht="12.75">
      <c r="A109" s="149" t="s">
        <v>760</v>
      </c>
      <c r="B109" s="139" t="s">
        <v>210</v>
      </c>
      <c r="C109" s="395"/>
      <c r="D109" s="398"/>
      <c r="E109" s="398"/>
      <c r="F109" s="148"/>
      <c r="G109" s="148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 s="63"/>
    </row>
    <row r="110" spans="1:21" ht="12.75">
      <c r="A110" s="149" t="s">
        <v>211</v>
      </c>
      <c r="B110" s="139" t="s">
        <v>677</v>
      </c>
      <c r="C110" s="395"/>
      <c r="D110" s="398"/>
      <c r="E110" s="398"/>
      <c r="F110" s="148"/>
      <c r="G110" s="148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 s="63"/>
    </row>
    <row r="111" spans="1:21" ht="18">
      <c r="A111" s="159"/>
      <c r="B111" s="139" t="s">
        <v>762</v>
      </c>
      <c r="C111" s="395"/>
      <c r="D111" s="398"/>
      <c r="E111" s="398"/>
      <c r="F111" s="148"/>
      <c r="G111" s="148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 s="63"/>
    </row>
    <row r="112" spans="1:21" ht="14.25">
      <c r="A112" s="158" t="s">
        <v>764</v>
      </c>
      <c r="B112" s="159"/>
      <c r="C112" s="134"/>
      <c r="D112" s="148"/>
      <c r="E112" s="148"/>
      <c r="F112" s="148"/>
      <c r="G112" s="148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 s="63"/>
    </row>
    <row r="113" spans="1:21" ht="21">
      <c r="A113" s="138" t="s">
        <v>765</v>
      </c>
      <c r="B113" s="139" t="s">
        <v>281</v>
      </c>
      <c r="C113" s="394"/>
      <c r="D113" s="148"/>
      <c r="E113" s="148"/>
      <c r="F113" s="148"/>
      <c r="G113" s="148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 s="63"/>
    </row>
    <row r="114" spans="1:21" ht="21">
      <c r="A114" s="138" t="s">
        <v>766</v>
      </c>
      <c r="B114" s="139" t="s">
        <v>677</v>
      </c>
      <c r="C114" s="395"/>
      <c r="D114" s="148"/>
      <c r="E114" s="148"/>
      <c r="F114" s="148"/>
      <c r="G114" s="148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 s="63"/>
    </row>
    <row r="115" spans="1:21" ht="21">
      <c r="A115" s="138" t="s">
        <v>767</v>
      </c>
      <c r="B115" s="139" t="s">
        <v>677</v>
      </c>
      <c r="C115" s="395"/>
      <c r="D115" s="148"/>
      <c r="E115" s="148"/>
      <c r="F115" s="148"/>
      <c r="G115" s="148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 s="63"/>
    </row>
    <row r="116" spans="1:21" ht="12.75">
      <c r="A116" s="149" t="s">
        <v>256</v>
      </c>
      <c r="B116" s="139"/>
      <c r="C116" s="153"/>
      <c r="D116" s="147"/>
      <c r="E116" s="147"/>
      <c r="F116" s="147"/>
      <c r="G116" s="147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 s="63"/>
    </row>
    <row r="117" spans="1:21" ht="18">
      <c r="A117" s="157" t="s">
        <v>768</v>
      </c>
      <c r="B117" s="139" t="s">
        <v>281</v>
      </c>
      <c r="C117" s="394"/>
      <c r="D117" s="148"/>
      <c r="E117" s="148"/>
      <c r="F117" s="148"/>
      <c r="G117" s="148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 s="63"/>
    </row>
    <row r="118" spans="1:21" ht="21">
      <c r="A118" s="157" t="s">
        <v>769</v>
      </c>
      <c r="B118" s="139" t="s">
        <v>677</v>
      </c>
      <c r="C118" s="395"/>
      <c r="D118" s="148"/>
      <c r="E118" s="148"/>
      <c r="F118" s="148"/>
      <c r="G118" s="14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 s="63"/>
    </row>
    <row r="119" spans="1:21" ht="21">
      <c r="A119" s="157" t="s">
        <v>770</v>
      </c>
      <c r="B119" s="139" t="s">
        <v>677</v>
      </c>
      <c r="C119" s="395"/>
      <c r="D119" s="148"/>
      <c r="E119" s="148"/>
      <c r="F119" s="148"/>
      <c r="G119" s="148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 s="63"/>
    </row>
    <row r="120" spans="1:21" ht="18">
      <c r="A120" s="157" t="s">
        <v>771</v>
      </c>
      <c r="B120" s="139" t="s">
        <v>281</v>
      </c>
      <c r="C120" s="394"/>
      <c r="D120" s="148"/>
      <c r="E120" s="148"/>
      <c r="F120" s="148"/>
      <c r="G120" s="148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 s="63"/>
    </row>
    <row r="121" spans="1:21" ht="21">
      <c r="A121" s="157" t="s">
        <v>772</v>
      </c>
      <c r="B121" s="139" t="s">
        <v>677</v>
      </c>
      <c r="C121" s="395"/>
      <c r="D121" s="148"/>
      <c r="E121" s="148"/>
      <c r="F121" s="148"/>
      <c r="G121" s="148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 s="63"/>
    </row>
    <row r="122" spans="1:21" ht="21">
      <c r="A122" s="157" t="s">
        <v>773</v>
      </c>
      <c r="B122" s="139" t="s">
        <v>677</v>
      </c>
      <c r="C122" s="395"/>
      <c r="D122" s="148"/>
      <c r="E122" s="148"/>
      <c r="F122" s="148"/>
      <c r="G122" s="148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 s="63"/>
    </row>
    <row r="123" spans="1:21" ht="21">
      <c r="A123" s="160" t="s">
        <v>774</v>
      </c>
      <c r="B123" s="139"/>
      <c r="C123" s="134"/>
      <c r="D123" s="397"/>
      <c r="E123" s="397"/>
      <c r="F123" s="397"/>
      <c r="G123" s="397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 s="63"/>
    </row>
    <row r="124" spans="1:21" ht="21">
      <c r="A124" s="149" t="s">
        <v>775</v>
      </c>
      <c r="B124" s="139" t="s">
        <v>689</v>
      </c>
      <c r="C124" s="134"/>
      <c r="D124" s="398"/>
      <c r="E124" s="398"/>
      <c r="F124" s="398"/>
      <c r="G124" s="398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 s="63"/>
    </row>
    <row r="125" spans="1:21" ht="21">
      <c r="A125" s="149" t="s">
        <v>776</v>
      </c>
      <c r="B125" s="139" t="s">
        <v>677</v>
      </c>
      <c r="C125" s="134"/>
      <c r="D125" s="398"/>
      <c r="E125" s="398"/>
      <c r="F125" s="398"/>
      <c r="G125" s="398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 s="63"/>
    </row>
    <row r="126" spans="1:21" ht="31.5">
      <c r="A126" s="149" t="s">
        <v>777</v>
      </c>
      <c r="B126" s="139" t="s">
        <v>689</v>
      </c>
      <c r="C126" s="134"/>
      <c r="D126" s="398"/>
      <c r="E126" s="398"/>
      <c r="F126" s="398"/>
      <c r="G126" s="398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 s="63"/>
    </row>
    <row r="127" spans="1:21" ht="31.5">
      <c r="A127" s="149" t="s">
        <v>778</v>
      </c>
      <c r="B127" s="139" t="s">
        <v>677</v>
      </c>
      <c r="C127" s="134"/>
      <c r="D127" s="398"/>
      <c r="E127" s="398"/>
      <c r="F127" s="398"/>
      <c r="G127" s="398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 s="63"/>
    </row>
    <row r="128" spans="1:21" ht="18">
      <c r="A128" s="149" t="s">
        <v>779</v>
      </c>
      <c r="B128" s="139" t="s">
        <v>689</v>
      </c>
      <c r="C128" s="134"/>
      <c r="D128" s="398"/>
      <c r="E128" s="398"/>
      <c r="F128" s="398"/>
      <c r="G128" s="39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 s="63"/>
    </row>
    <row r="129" spans="1:21" ht="21">
      <c r="A129" s="149" t="s">
        <v>780</v>
      </c>
      <c r="B129" s="139" t="s">
        <v>677</v>
      </c>
      <c r="C129" s="134"/>
      <c r="D129" s="399"/>
      <c r="E129" s="399"/>
      <c r="F129" s="399"/>
      <c r="G129" s="39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 s="63"/>
    </row>
    <row r="130" spans="1:21" ht="14.25">
      <c r="A130" s="158" t="s">
        <v>781</v>
      </c>
      <c r="B130" s="159"/>
      <c r="C130" s="134"/>
      <c r="D130" s="148"/>
      <c r="E130" s="148"/>
      <c r="F130" s="148"/>
      <c r="G130" s="148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 s="63"/>
    </row>
    <row r="131" spans="1:21" ht="21">
      <c r="A131" s="138" t="s">
        <v>286</v>
      </c>
      <c r="B131" s="139" t="s">
        <v>318</v>
      </c>
      <c r="C131" s="134"/>
      <c r="D131" s="397"/>
      <c r="E131" s="397"/>
      <c r="F131" s="397"/>
      <c r="G131" s="148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 s="63"/>
    </row>
    <row r="132" spans="1:21" ht="21">
      <c r="A132" s="138" t="s">
        <v>294</v>
      </c>
      <c r="B132" s="139" t="s">
        <v>318</v>
      </c>
      <c r="C132" s="134"/>
      <c r="D132" s="398"/>
      <c r="E132" s="398"/>
      <c r="F132" s="398"/>
      <c r="G132" s="148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 s="63"/>
    </row>
    <row r="133" spans="1:21" ht="21">
      <c r="A133" s="138" t="s">
        <v>782</v>
      </c>
      <c r="B133" s="139" t="s">
        <v>783</v>
      </c>
      <c r="C133" s="134"/>
      <c r="D133" s="398"/>
      <c r="E133" s="398"/>
      <c r="F133" s="398"/>
      <c r="G133" s="148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 s="63"/>
    </row>
    <row r="134" spans="1:21" ht="31.5">
      <c r="A134" s="138" t="s">
        <v>784</v>
      </c>
      <c r="B134" s="139" t="s">
        <v>284</v>
      </c>
      <c r="C134" s="134"/>
      <c r="D134" s="399"/>
      <c r="E134" s="399"/>
      <c r="F134" s="399"/>
      <c r="G134" s="148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 s="63"/>
    </row>
    <row r="135" spans="1:21" ht="21">
      <c r="A135" s="138" t="s">
        <v>785</v>
      </c>
      <c r="B135" s="139" t="s">
        <v>786</v>
      </c>
      <c r="C135" s="134"/>
      <c r="D135" s="397"/>
      <c r="E135" s="397"/>
      <c r="F135" s="148"/>
      <c r="G135" s="148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 s="63"/>
    </row>
    <row r="136" spans="1:21" ht="21">
      <c r="A136" s="138" t="s">
        <v>787</v>
      </c>
      <c r="B136" s="139" t="s">
        <v>786</v>
      </c>
      <c r="C136" s="134"/>
      <c r="D136" s="399"/>
      <c r="E136" s="399"/>
      <c r="F136" s="148"/>
      <c r="G136" s="148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 s="63"/>
    </row>
    <row r="137" spans="1:21" ht="42.75">
      <c r="A137" s="158" t="s">
        <v>788</v>
      </c>
      <c r="B137" s="159"/>
      <c r="C137" s="134"/>
      <c r="D137" s="148"/>
      <c r="E137" s="148"/>
      <c r="F137" s="148"/>
      <c r="G137" s="148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 s="63"/>
    </row>
    <row r="138" spans="1:21" ht="12.75">
      <c r="A138" s="138" t="s">
        <v>643</v>
      </c>
      <c r="B138" s="139" t="s">
        <v>789</v>
      </c>
      <c r="C138" s="134"/>
      <c r="D138" s="397"/>
      <c r="E138" s="397"/>
      <c r="F138" s="397"/>
      <c r="G138" s="14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 s="63"/>
    </row>
    <row r="139" spans="1:21" ht="12.75">
      <c r="A139" s="138" t="s">
        <v>644</v>
      </c>
      <c r="B139" s="139" t="s">
        <v>789</v>
      </c>
      <c r="C139" s="134"/>
      <c r="D139" s="398"/>
      <c r="E139" s="398"/>
      <c r="F139" s="398"/>
      <c r="G139" s="148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 s="63"/>
    </row>
    <row r="140" spans="1:21" ht="12.75">
      <c r="A140" s="138" t="s">
        <v>645</v>
      </c>
      <c r="B140" s="139" t="s">
        <v>789</v>
      </c>
      <c r="C140" s="134"/>
      <c r="D140" s="398"/>
      <c r="E140" s="398"/>
      <c r="F140" s="398"/>
      <c r="G140" s="148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 s="63"/>
    </row>
    <row r="141" spans="1:21" ht="12.75">
      <c r="A141" s="138" t="s">
        <v>646</v>
      </c>
      <c r="B141" s="139" t="s">
        <v>789</v>
      </c>
      <c r="C141" s="134"/>
      <c r="D141" s="398"/>
      <c r="E141" s="398"/>
      <c r="F141" s="398"/>
      <c r="G141" s="148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 s="63"/>
    </row>
    <row r="142" spans="1:21" ht="12.75">
      <c r="A142" s="138" t="s">
        <v>321</v>
      </c>
      <c r="B142" s="139" t="s">
        <v>789</v>
      </c>
      <c r="C142" s="134"/>
      <c r="D142" s="399"/>
      <c r="E142" s="399"/>
      <c r="F142" s="398"/>
      <c r="G142" s="148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 s="63"/>
    </row>
    <row r="143" spans="1:21" ht="12.75">
      <c r="A143" s="138" t="s">
        <v>647</v>
      </c>
      <c r="B143" s="139" t="s">
        <v>789</v>
      </c>
      <c r="C143" s="134"/>
      <c r="D143" s="397"/>
      <c r="E143" s="397"/>
      <c r="F143" s="398"/>
      <c r="G143" s="148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 s="63"/>
    </row>
    <row r="144" spans="1:21" ht="12.75">
      <c r="A144" s="138" t="s">
        <v>648</v>
      </c>
      <c r="B144" s="139" t="s">
        <v>789</v>
      </c>
      <c r="C144" s="134"/>
      <c r="D144" s="398"/>
      <c r="E144" s="398"/>
      <c r="F144" s="398"/>
      <c r="G144" s="148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 s="63"/>
    </row>
    <row r="145" spans="1:21" ht="12.75">
      <c r="A145" s="138" t="s">
        <v>317</v>
      </c>
      <c r="B145" s="139" t="s">
        <v>790</v>
      </c>
      <c r="C145" s="134"/>
      <c r="D145" s="399"/>
      <c r="E145" s="399"/>
      <c r="F145" s="399"/>
      <c r="G145" s="148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 s="63"/>
    </row>
    <row r="146" spans="1:21" ht="12.75">
      <c r="A146" s="138" t="s">
        <v>304</v>
      </c>
      <c r="B146" s="139" t="s">
        <v>791</v>
      </c>
      <c r="C146" s="134"/>
      <c r="D146" s="400"/>
      <c r="E146" s="397"/>
      <c r="F146" s="148"/>
      <c r="G146" s="148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 s="63"/>
    </row>
    <row r="147" spans="1:21" ht="12.75">
      <c r="A147" s="138" t="s">
        <v>298</v>
      </c>
      <c r="B147" s="139" t="s">
        <v>789</v>
      </c>
      <c r="C147" s="134"/>
      <c r="D147" s="401"/>
      <c r="E147" s="398"/>
      <c r="F147" s="148"/>
      <c r="G147" s="148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 s="63"/>
    </row>
    <row r="148" spans="1:21" ht="12.75">
      <c r="A148" s="138" t="s">
        <v>451</v>
      </c>
      <c r="B148" s="139" t="s">
        <v>789</v>
      </c>
      <c r="C148" s="134"/>
      <c r="D148" s="401"/>
      <c r="E148" s="398"/>
      <c r="F148" s="148"/>
      <c r="G148" s="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 s="63"/>
    </row>
    <row r="149" spans="1:21" ht="12.75">
      <c r="A149" s="138" t="s">
        <v>369</v>
      </c>
      <c r="B149" s="139" t="s">
        <v>792</v>
      </c>
      <c r="C149" s="134"/>
      <c r="D149" s="401"/>
      <c r="E149" s="398"/>
      <c r="F149" s="148"/>
      <c r="G149" s="148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 s="63"/>
    </row>
    <row r="150" spans="1:21" ht="12.75">
      <c r="A150" s="138" t="s">
        <v>316</v>
      </c>
      <c r="B150" s="139" t="s">
        <v>789</v>
      </c>
      <c r="C150" s="134"/>
      <c r="D150" s="401"/>
      <c r="E150" s="398"/>
      <c r="F150" s="148"/>
      <c r="G150" s="148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 s="63"/>
    </row>
    <row r="151" spans="1:21" ht="21.75">
      <c r="A151" s="162" t="s">
        <v>291</v>
      </c>
      <c r="B151" s="139" t="s">
        <v>789</v>
      </c>
      <c r="C151" s="134"/>
      <c r="D151" s="401"/>
      <c r="E151" s="398"/>
      <c r="F151" s="148"/>
      <c r="G151" s="148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 s="63"/>
    </row>
    <row r="152" spans="1:21" ht="12.75">
      <c r="A152" s="138" t="s">
        <v>793</v>
      </c>
      <c r="B152" s="139" t="s">
        <v>789</v>
      </c>
      <c r="C152" s="134"/>
      <c r="D152" s="401"/>
      <c r="E152" s="398"/>
      <c r="F152" s="148"/>
      <c r="G152" s="148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 s="63"/>
    </row>
    <row r="153" spans="1:21" ht="12.75">
      <c r="A153" s="138" t="s">
        <v>794</v>
      </c>
      <c r="B153" s="139" t="s">
        <v>789</v>
      </c>
      <c r="C153" s="134"/>
      <c r="D153" s="401"/>
      <c r="E153" s="398"/>
      <c r="F153" s="148"/>
      <c r="G153" s="148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 s="63"/>
    </row>
    <row r="154" spans="1:21" ht="21">
      <c r="A154" s="138" t="s">
        <v>453</v>
      </c>
      <c r="B154" s="139" t="s">
        <v>789</v>
      </c>
      <c r="C154" s="134"/>
      <c r="D154" s="401"/>
      <c r="E154" s="398"/>
      <c r="F154" s="148"/>
      <c r="G154" s="148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 s="63"/>
    </row>
    <row r="155" spans="1:21" ht="21">
      <c r="A155" s="138" t="s">
        <v>795</v>
      </c>
      <c r="B155" s="139" t="s">
        <v>796</v>
      </c>
      <c r="C155" s="134"/>
      <c r="D155" s="401"/>
      <c r="E155" s="398"/>
      <c r="F155" s="148"/>
      <c r="G155" s="148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 s="63"/>
    </row>
    <row r="156" spans="1:21" ht="12.75">
      <c r="A156" s="149" t="s">
        <v>797</v>
      </c>
      <c r="B156" s="139" t="s">
        <v>796</v>
      </c>
      <c r="C156" s="134"/>
      <c r="D156" s="401"/>
      <c r="E156" s="398"/>
      <c r="F156" s="148"/>
      <c r="G156" s="148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 s="63"/>
    </row>
    <row r="157" spans="1:21" ht="12.75">
      <c r="A157" s="138" t="s">
        <v>798</v>
      </c>
      <c r="B157" s="139" t="s">
        <v>796</v>
      </c>
      <c r="C157" s="134"/>
      <c r="D157" s="401"/>
      <c r="E157" s="398"/>
      <c r="F157" s="148"/>
      <c r="G157" s="148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 s="63"/>
    </row>
    <row r="158" spans="1:21" ht="12.75">
      <c r="A158" s="138" t="s">
        <v>446</v>
      </c>
      <c r="B158" s="139" t="s">
        <v>796</v>
      </c>
      <c r="C158" s="134"/>
      <c r="D158" s="401"/>
      <c r="E158" s="398"/>
      <c r="F158" s="148"/>
      <c r="G158" s="14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 s="63"/>
    </row>
    <row r="159" spans="1:21" ht="12.75">
      <c r="A159" s="138" t="s">
        <v>447</v>
      </c>
      <c r="B159" s="139" t="s">
        <v>796</v>
      </c>
      <c r="C159" s="134"/>
      <c r="D159" s="401"/>
      <c r="E159" s="398"/>
      <c r="F159" s="148"/>
      <c r="G159" s="148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 s="63"/>
    </row>
    <row r="160" spans="1:21" ht="12.75">
      <c r="A160" s="138" t="s">
        <v>448</v>
      </c>
      <c r="B160" s="139" t="s">
        <v>796</v>
      </c>
      <c r="C160" s="134"/>
      <c r="D160" s="401"/>
      <c r="E160" s="398"/>
      <c r="F160" s="148"/>
      <c r="G160" s="148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 s="63"/>
    </row>
    <row r="161" spans="1:21" ht="12.75">
      <c r="A161" s="138" t="s">
        <v>449</v>
      </c>
      <c r="B161" s="139" t="s">
        <v>796</v>
      </c>
      <c r="C161" s="134"/>
      <c r="D161" s="401"/>
      <c r="E161" s="398"/>
      <c r="F161" s="148"/>
      <c r="G161" s="148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 s="63"/>
    </row>
    <row r="162" spans="1:21" ht="21">
      <c r="A162" s="138" t="s">
        <v>799</v>
      </c>
      <c r="B162" s="139" t="s">
        <v>796</v>
      </c>
      <c r="C162" s="134"/>
      <c r="D162" s="401"/>
      <c r="E162" s="398"/>
      <c r="F162" s="148"/>
      <c r="G162" s="148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 s="63"/>
    </row>
    <row r="163" spans="1:21" ht="21">
      <c r="A163" s="138" t="s">
        <v>803</v>
      </c>
      <c r="B163" s="139" t="s">
        <v>796</v>
      </c>
      <c r="C163" s="134"/>
      <c r="D163" s="401"/>
      <c r="E163" s="398"/>
      <c r="F163" s="148"/>
      <c r="G163" s="148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 s="63"/>
    </row>
    <row r="164" spans="1:21" ht="21">
      <c r="A164" s="138" t="s">
        <v>450</v>
      </c>
      <c r="B164" s="139" t="s">
        <v>796</v>
      </c>
      <c r="C164" s="134"/>
      <c r="D164" s="401"/>
      <c r="E164" s="398"/>
      <c r="F164" s="148"/>
      <c r="G164" s="148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 s="63"/>
    </row>
    <row r="165" spans="1:21" ht="12.75">
      <c r="A165" s="138" t="s">
        <v>215</v>
      </c>
      <c r="B165" s="139" t="s">
        <v>796</v>
      </c>
      <c r="C165" s="134"/>
      <c r="D165" s="401"/>
      <c r="E165" s="398"/>
      <c r="F165" s="148"/>
      <c r="G165" s="148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 s="63"/>
    </row>
    <row r="166" spans="1:21" ht="12.75">
      <c r="A166" s="138" t="s">
        <v>290</v>
      </c>
      <c r="B166" s="139" t="s">
        <v>804</v>
      </c>
      <c r="C166" s="134"/>
      <c r="D166" s="401"/>
      <c r="E166" s="398"/>
      <c r="F166" s="148"/>
      <c r="G166" s="148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 s="63"/>
    </row>
    <row r="167" spans="1:21" ht="12.75">
      <c r="A167" s="138" t="s">
        <v>314</v>
      </c>
      <c r="B167" s="139" t="s">
        <v>805</v>
      </c>
      <c r="C167" s="134"/>
      <c r="D167" s="401"/>
      <c r="E167" s="398"/>
      <c r="F167" s="148"/>
      <c r="G167" s="148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 s="63"/>
    </row>
    <row r="168" spans="1:21" ht="12.75">
      <c r="A168" s="138" t="s">
        <v>315</v>
      </c>
      <c r="B168" s="139" t="s">
        <v>806</v>
      </c>
      <c r="C168" s="134"/>
      <c r="D168" s="401"/>
      <c r="E168" s="398"/>
      <c r="F168" s="148"/>
      <c r="G168" s="14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 s="63"/>
    </row>
    <row r="169" spans="1:21" ht="12.75">
      <c r="A169" s="138" t="s">
        <v>305</v>
      </c>
      <c r="B169" s="139" t="s">
        <v>807</v>
      </c>
      <c r="C169" s="134"/>
      <c r="D169" s="401"/>
      <c r="E169" s="398"/>
      <c r="F169" s="148"/>
      <c r="G169" s="148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 s="63"/>
    </row>
    <row r="170" spans="1:21" ht="12.75">
      <c r="A170" s="138" t="s">
        <v>306</v>
      </c>
      <c r="B170" s="139" t="s">
        <v>789</v>
      </c>
      <c r="C170" s="134"/>
      <c r="D170" s="401"/>
      <c r="E170" s="398"/>
      <c r="F170" s="148"/>
      <c r="G170" s="148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 s="63"/>
    </row>
    <row r="171" spans="1:21" ht="12.75">
      <c r="A171" s="138" t="s">
        <v>295</v>
      </c>
      <c r="B171" s="139" t="s">
        <v>789</v>
      </c>
      <c r="C171" s="134"/>
      <c r="D171" s="401"/>
      <c r="E171" s="398"/>
      <c r="F171" s="148"/>
      <c r="G171" s="148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 s="63"/>
    </row>
    <row r="172" spans="1:21" ht="12.75">
      <c r="A172" s="138" t="s">
        <v>296</v>
      </c>
      <c r="B172" s="139" t="s">
        <v>789</v>
      </c>
      <c r="C172" s="134"/>
      <c r="D172" s="401"/>
      <c r="E172" s="398"/>
      <c r="F172" s="148"/>
      <c r="G172" s="148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 s="63"/>
    </row>
    <row r="173" spans="1:21" ht="12.75">
      <c r="A173" s="138" t="s">
        <v>808</v>
      </c>
      <c r="B173" s="139" t="s">
        <v>789</v>
      </c>
      <c r="C173" s="134"/>
      <c r="D173" s="401"/>
      <c r="E173" s="398"/>
      <c r="F173" s="148"/>
      <c r="G173" s="148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 s="63"/>
    </row>
    <row r="174" spans="1:21" ht="12.75">
      <c r="A174" s="138" t="s">
        <v>297</v>
      </c>
      <c r="B174" s="139" t="s">
        <v>789</v>
      </c>
      <c r="C174" s="134"/>
      <c r="D174" s="401"/>
      <c r="E174" s="398"/>
      <c r="F174" s="148"/>
      <c r="G174" s="148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 s="63"/>
    </row>
    <row r="175" spans="1:21" ht="21">
      <c r="A175" s="138" t="s">
        <v>225</v>
      </c>
      <c r="B175" s="139" t="s">
        <v>789</v>
      </c>
      <c r="C175" s="134"/>
      <c r="D175" s="401"/>
      <c r="E175" s="398"/>
      <c r="F175" s="148"/>
      <c r="G175" s="148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 s="63"/>
    </row>
    <row r="176" spans="1:21" ht="12.75">
      <c r="A176" s="138" t="s">
        <v>300</v>
      </c>
      <c r="B176" s="139" t="s">
        <v>224</v>
      </c>
      <c r="C176" s="134"/>
      <c r="D176" s="401"/>
      <c r="E176" s="398"/>
      <c r="F176" s="148"/>
      <c r="G176" s="148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 s="63"/>
    </row>
    <row r="177" spans="1:21" ht="21">
      <c r="A177" s="138" t="s">
        <v>852</v>
      </c>
      <c r="B177" s="139" t="s">
        <v>805</v>
      </c>
      <c r="C177" s="134"/>
      <c r="D177" s="401"/>
      <c r="E177" s="398"/>
      <c r="F177" s="148"/>
      <c r="G177" s="148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 s="63"/>
    </row>
    <row r="178" spans="1:21" s="42" customFormat="1" ht="12.75">
      <c r="A178" s="138" t="s">
        <v>853</v>
      </c>
      <c r="B178" s="139" t="s">
        <v>805</v>
      </c>
      <c r="C178" s="134"/>
      <c r="D178" s="401"/>
      <c r="E178" s="398"/>
      <c r="F178" s="148"/>
      <c r="G178" s="14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 s="63"/>
    </row>
    <row r="179" spans="1:21" s="42" customFormat="1" ht="12.75">
      <c r="A179" s="138" t="s">
        <v>307</v>
      </c>
      <c r="B179" s="139" t="s">
        <v>789</v>
      </c>
      <c r="C179" s="134"/>
      <c r="D179" s="401"/>
      <c r="E179" s="398"/>
      <c r="F179" s="148"/>
      <c r="G179" s="148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 s="63"/>
    </row>
    <row r="180" spans="1:21" s="42" customFormat="1" ht="12.75">
      <c r="A180" s="138" t="s">
        <v>854</v>
      </c>
      <c r="B180" s="139" t="s">
        <v>855</v>
      </c>
      <c r="C180" s="403"/>
      <c r="D180" s="401"/>
      <c r="E180" s="398"/>
      <c r="F180" s="148"/>
      <c r="G180" s="148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 s="63"/>
    </row>
    <row r="181" spans="1:21" s="42" customFormat="1" ht="21">
      <c r="A181" s="138" t="s">
        <v>856</v>
      </c>
      <c r="B181" s="139" t="s">
        <v>855</v>
      </c>
      <c r="C181" s="403"/>
      <c r="D181" s="401"/>
      <c r="E181" s="398"/>
      <c r="F181" s="148"/>
      <c r="G181" s="148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 s="63"/>
    </row>
    <row r="182" spans="1:21" s="42" customFormat="1" ht="21">
      <c r="A182" s="138" t="s">
        <v>857</v>
      </c>
      <c r="B182" s="139" t="s">
        <v>855</v>
      </c>
      <c r="C182" s="403"/>
      <c r="D182" s="401"/>
      <c r="E182" s="398"/>
      <c r="F182" s="148"/>
      <c r="G182" s="148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 s="63"/>
    </row>
    <row r="183" spans="1:21" ht="12.75">
      <c r="A183" s="138" t="s">
        <v>858</v>
      </c>
      <c r="B183" s="139" t="s">
        <v>855</v>
      </c>
      <c r="C183" s="404"/>
      <c r="D183" s="401"/>
      <c r="E183" s="398"/>
      <c r="F183" s="148"/>
      <c r="G183" s="148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 s="63"/>
    </row>
    <row r="184" spans="1:21" ht="12.75">
      <c r="A184" s="138" t="s">
        <v>288</v>
      </c>
      <c r="B184" s="139" t="s">
        <v>789</v>
      </c>
      <c r="C184" s="134"/>
      <c r="D184" s="401"/>
      <c r="E184" s="398"/>
      <c r="F184" s="148"/>
      <c r="G184" s="148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 s="63"/>
    </row>
    <row r="185" spans="1:21" ht="12.75">
      <c r="A185" s="138" t="s">
        <v>299</v>
      </c>
      <c r="B185" s="139" t="s">
        <v>789</v>
      </c>
      <c r="C185" s="134"/>
      <c r="D185" s="401"/>
      <c r="E185" s="398"/>
      <c r="F185" s="148"/>
      <c r="G185" s="148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 s="63"/>
    </row>
    <row r="186" spans="1:21" ht="12.75">
      <c r="A186" s="138" t="s">
        <v>301</v>
      </c>
      <c r="B186" s="139" t="s">
        <v>302</v>
      </c>
      <c r="C186" s="134"/>
      <c r="D186" s="401"/>
      <c r="E186" s="398"/>
      <c r="F186" s="148"/>
      <c r="G186" s="148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 s="63"/>
    </row>
    <row r="187" spans="1:21" ht="12.75">
      <c r="A187" s="138" t="s">
        <v>303</v>
      </c>
      <c r="B187" s="139" t="s">
        <v>805</v>
      </c>
      <c r="C187" s="134"/>
      <c r="D187" s="401"/>
      <c r="E187" s="398"/>
      <c r="F187" s="148"/>
      <c r="G187" s="148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 s="63"/>
    </row>
    <row r="188" spans="1:21" ht="12.75">
      <c r="A188" s="138" t="s">
        <v>309</v>
      </c>
      <c r="B188" s="139" t="s">
        <v>805</v>
      </c>
      <c r="C188" s="134"/>
      <c r="D188" s="401"/>
      <c r="E188" s="398"/>
      <c r="F188" s="148"/>
      <c r="G188" s="14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 s="63"/>
    </row>
    <row r="189" spans="1:21" ht="12.75">
      <c r="A189" s="138" t="s">
        <v>310</v>
      </c>
      <c r="B189" s="139" t="s">
        <v>805</v>
      </c>
      <c r="C189" s="134"/>
      <c r="D189" s="401"/>
      <c r="E189" s="398"/>
      <c r="F189" s="148"/>
      <c r="G189" s="148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 s="63"/>
    </row>
    <row r="190" spans="1:21" ht="12.75">
      <c r="A190" s="138" t="s">
        <v>311</v>
      </c>
      <c r="B190" s="139" t="s">
        <v>805</v>
      </c>
      <c r="C190" s="134"/>
      <c r="D190" s="401"/>
      <c r="E190" s="398"/>
      <c r="F190" s="148"/>
      <c r="G190" s="148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 s="63"/>
    </row>
    <row r="191" spans="1:21" ht="12.75">
      <c r="A191" s="138" t="s">
        <v>312</v>
      </c>
      <c r="B191" s="139" t="s">
        <v>805</v>
      </c>
      <c r="C191" s="134"/>
      <c r="D191" s="401"/>
      <c r="E191" s="398"/>
      <c r="F191" s="148"/>
      <c r="G191" s="148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 s="63"/>
    </row>
    <row r="192" spans="1:21" ht="21">
      <c r="A192" s="138" t="s">
        <v>216</v>
      </c>
      <c r="B192" s="139" t="s">
        <v>212</v>
      </c>
      <c r="C192" s="134"/>
      <c r="D192" s="401"/>
      <c r="E192" s="398"/>
      <c r="F192" s="148"/>
      <c r="G192" s="148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 s="63"/>
    </row>
    <row r="193" spans="1:21" ht="12.75">
      <c r="A193" s="138" t="s">
        <v>289</v>
      </c>
      <c r="B193" s="139" t="s">
        <v>302</v>
      </c>
      <c r="C193" s="134"/>
      <c r="D193" s="401"/>
      <c r="E193" s="398"/>
      <c r="F193" s="148"/>
      <c r="G193" s="148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 s="63"/>
    </row>
    <row r="194" spans="1:21" ht="12.75">
      <c r="A194" s="138" t="s">
        <v>859</v>
      </c>
      <c r="B194" s="139" t="s">
        <v>805</v>
      </c>
      <c r="C194" s="134"/>
      <c r="D194" s="401"/>
      <c r="E194" s="398"/>
      <c r="F194" s="148"/>
      <c r="G194" s="148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 s="63"/>
    </row>
    <row r="195" spans="1:21" ht="12.75">
      <c r="A195" s="138" t="s">
        <v>445</v>
      </c>
      <c r="B195" s="139" t="s">
        <v>302</v>
      </c>
      <c r="C195" s="134"/>
      <c r="D195" s="401"/>
      <c r="E195" s="398"/>
      <c r="F195" s="148"/>
      <c r="G195" s="148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 s="63"/>
    </row>
    <row r="196" spans="1:21" ht="12.75">
      <c r="A196" s="138" t="s">
        <v>452</v>
      </c>
      <c r="B196" s="139" t="s">
        <v>860</v>
      </c>
      <c r="C196" s="134"/>
      <c r="D196" s="401"/>
      <c r="E196" s="398"/>
      <c r="F196" s="148"/>
      <c r="G196" s="148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 s="63"/>
    </row>
    <row r="197" spans="1:21" ht="12.75">
      <c r="A197" s="138" t="s">
        <v>861</v>
      </c>
      <c r="B197" s="139"/>
      <c r="C197" s="134"/>
      <c r="D197" s="401"/>
      <c r="E197" s="398"/>
      <c r="F197" s="148"/>
      <c r="G197" s="148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 s="63"/>
    </row>
    <row r="198" spans="1:21" ht="12.75">
      <c r="A198" s="149" t="s">
        <v>862</v>
      </c>
      <c r="B198" s="139" t="s">
        <v>860</v>
      </c>
      <c r="C198" s="134"/>
      <c r="D198" s="401"/>
      <c r="E198" s="398"/>
      <c r="F198" s="148"/>
      <c r="G198" s="14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 s="63"/>
    </row>
    <row r="199" spans="1:21" ht="12.75">
      <c r="A199" s="149" t="s">
        <v>863</v>
      </c>
      <c r="B199" s="139" t="s">
        <v>860</v>
      </c>
      <c r="C199" s="134"/>
      <c r="D199" s="401"/>
      <c r="E199" s="398"/>
      <c r="F199" s="148"/>
      <c r="G199" s="148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 s="63"/>
    </row>
    <row r="200" spans="1:21" ht="12.75">
      <c r="A200" s="149" t="s">
        <v>864</v>
      </c>
      <c r="B200" s="139" t="s">
        <v>860</v>
      </c>
      <c r="C200" s="134"/>
      <c r="D200" s="402"/>
      <c r="E200" s="399"/>
      <c r="F200" s="148"/>
      <c r="G200" s="148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 s="63"/>
    </row>
    <row r="201" spans="1:21" ht="12.75">
      <c r="A201" s="164"/>
      <c r="B201" s="164"/>
      <c r="C201" s="165"/>
      <c r="D201" s="166"/>
      <c r="E201" s="166"/>
      <c r="F201" s="166"/>
      <c r="G201" s="166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 s="63"/>
    </row>
    <row r="202" spans="1:21" ht="14.25">
      <c r="A202" s="167" t="s">
        <v>865</v>
      </c>
      <c r="B202" s="159"/>
      <c r="C202" s="134"/>
      <c r="D202" s="148"/>
      <c r="E202" s="148"/>
      <c r="F202" s="148"/>
      <c r="G202" s="148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 s="63"/>
    </row>
    <row r="203" spans="1:21" ht="18">
      <c r="A203" s="138" t="s">
        <v>866</v>
      </c>
      <c r="B203" s="139" t="s">
        <v>867</v>
      </c>
      <c r="C203" s="134"/>
      <c r="D203" s="147"/>
      <c r="E203" s="147"/>
      <c r="F203" s="147"/>
      <c r="G203" s="148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 s="63"/>
    </row>
    <row r="204" spans="1:21" ht="12.75">
      <c r="A204" s="138" t="s">
        <v>868</v>
      </c>
      <c r="B204" s="139" t="s">
        <v>677</v>
      </c>
      <c r="C204" s="134"/>
      <c r="D204" s="147"/>
      <c r="E204" s="147"/>
      <c r="F204" s="147"/>
      <c r="G204" s="147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 s="63"/>
    </row>
    <row r="205" spans="1:21" ht="18">
      <c r="A205" s="138" t="s">
        <v>869</v>
      </c>
      <c r="B205" s="139" t="s">
        <v>689</v>
      </c>
      <c r="C205" s="134"/>
      <c r="D205" s="397"/>
      <c r="E205" s="397"/>
      <c r="F205" s="397"/>
      <c r="G205" s="397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 s="63"/>
    </row>
    <row r="206" spans="1:21" ht="21">
      <c r="A206" s="138" t="s">
        <v>870</v>
      </c>
      <c r="B206" s="139" t="s">
        <v>677</v>
      </c>
      <c r="C206" s="134"/>
      <c r="D206" s="399"/>
      <c r="E206" s="399"/>
      <c r="F206" s="399"/>
      <c r="G206" s="399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 s="63"/>
    </row>
    <row r="207" spans="1:21" ht="12.75">
      <c r="A207" s="138" t="s">
        <v>871</v>
      </c>
      <c r="B207" s="139" t="s">
        <v>677</v>
      </c>
      <c r="C207" s="134"/>
      <c r="D207" s="148"/>
      <c r="E207" s="148"/>
      <c r="F207" s="148"/>
      <c r="G207" s="148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 s="63"/>
    </row>
    <row r="208" spans="1:21" ht="18">
      <c r="A208" s="138" t="s">
        <v>367</v>
      </c>
      <c r="B208" s="139" t="s">
        <v>689</v>
      </c>
      <c r="C208" s="134"/>
      <c r="D208" s="397"/>
      <c r="E208" s="397"/>
      <c r="F208" s="397"/>
      <c r="G208" s="397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 s="63"/>
    </row>
    <row r="209" spans="1:21" ht="21">
      <c r="A209" s="138" t="s">
        <v>872</v>
      </c>
      <c r="B209" s="139" t="s">
        <v>677</v>
      </c>
      <c r="C209" s="134"/>
      <c r="D209" s="399"/>
      <c r="E209" s="399"/>
      <c r="F209" s="399"/>
      <c r="G209" s="39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 s="63"/>
    </row>
    <row r="210" spans="1:21" ht="21">
      <c r="A210" s="138" t="s">
        <v>873</v>
      </c>
      <c r="B210" s="139" t="s">
        <v>677</v>
      </c>
      <c r="C210" s="134"/>
      <c r="D210" s="148"/>
      <c r="E210" s="148"/>
      <c r="F210" s="148"/>
      <c r="G210" s="148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 s="63"/>
    </row>
    <row r="211" spans="1:21" ht="18">
      <c r="A211" s="138" t="s">
        <v>368</v>
      </c>
      <c r="B211" s="139" t="s">
        <v>689</v>
      </c>
      <c r="C211" s="392"/>
      <c r="D211" s="148"/>
      <c r="E211" s="148"/>
      <c r="F211" s="148"/>
      <c r="G211" s="148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 s="63"/>
    </row>
    <row r="212" spans="1:21" ht="18">
      <c r="A212" s="138"/>
      <c r="B212" s="139" t="s">
        <v>690</v>
      </c>
      <c r="C212" s="393"/>
      <c r="D212" s="148"/>
      <c r="E212" s="148"/>
      <c r="F212" s="148"/>
      <c r="G212" s="148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 s="63"/>
    </row>
    <row r="213" spans="1:21" ht="12.75">
      <c r="A213" s="138" t="s">
        <v>874</v>
      </c>
      <c r="B213" s="139" t="s">
        <v>677</v>
      </c>
      <c r="C213" s="393"/>
      <c r="D213" s="168"/>
      <c r="E213" s="168"/>
      <c r="F213" s="168"/>
      <c r="G213" s="168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 s="63"/>
    </row>
    <row r="214" spans="1:21" ht="12.75">
      <c r="A214" s="138" t="s">
        <v>256</v>
      </c>
      <c r="B214" s="139"/>
      <c r="C214" s="393"/>
      <c r="D214" s="168"/>
      <c r="E214" s="168"/>
      <c r="F214" s="168"/>
      <c r="G214" s="168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 s="63"/>
    </row>
    <row r="215" spans="1:21" ht="18">
      <c r="A215" s="157" t="s">
        <v>405</v>
      </c>
      <c r="B215" s="139" t="s">
        <v>689</v>
      </c>
      <c r="C215" s="393"/>
      <c r="D215" s="168"/>
      <c r="E215" s="168"/>
      <c r="F215" s="168"/>
      <c r="G215" s="168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 s="63"/>
    </row>
    <row r="216" spans="1:21" ht="18">
      <c r="A216" s="157"/>
      <c r="B216" s="139" t="s">
        <v>690</v>
      </c>
      <c r="C216" s="393"/>
      <c r="D216" s="168"/>
      <c r="E216" s="168"/>
      <c r="F216" s="168"/>
      <c r="G216" s="168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 s="63"/>
    </row>
    <row r="217" spans="1:21" ht="18">
      <c r="A217" s="169" t="s">
        <v>406</v>
      </c>
      <c r="B217" s="139" t="s">
        <v>689</v>
      </c>
      <c r="C217" s="393"/>
      <c r="D217" s="168"/>
      <c r="E217" s="168"/>
      <c r="F217" s="168"/>
      <c r="G217" s="168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 s="63"/>
    </row>
    <row r="218" spans="1:21" ht="18">
      <c r="A218" s="157"/>
      <c r="B218" s="139" t="s">
        <v>690</v>
      </c>
      <c r="C218" s="393"/>
      <c r="D218" s="168"/>
      <c r="E218" s="168"/>
      <c r="F218" s="168"/>
      <c r="G218" s="16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 s="63"/>
    </row>
    <row r="219" spans="1:21" ht="18">
      <c r="A219" s="157" t="s">
        <v>407</v>
      </c>
      <c r="B219" s="139" t="s">
        <v>689</v>
      </c>
      <c r="C219" s="393"/>
      <c r="D219" s="168"/>
      <c r="E219" s="168"/>
      <c r="F219" s="168"/>
      <c r="G219" s="168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 s="63"/>
    </row>
    <row r="220" spans="1:21" ht="18">
      <c r="A220" s="157"/>
      <c r="B220" s="139" t="s">
        <v>690</v>
      </c>
      <c r="C220" s="393"/>
      <c r="D220" s="168"/>
      <c r="E220" s="168"/>
      <c r="F220" s="168"/>
      <c r="G220" s="168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 s="63"/>
    </row>
    <row r="221" spans="1:21" ht="18">
      <c r="A221" s="157" t="s">
        <v>408</v>
      </c>
      <c r="B221" s="139" t="s">
        <v>689</v>
      </c>
      <c r="C221" s="393"/>
      <c r="D221" s="168"/>
      <c r="E221" s="168"/>
      <c r="F221" s="168"/>
      <c r="G221" s="168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 s="63"/>
    </row>
    <row r="222" spans="1:21" ht="18">
      <c r="A222" s="157"/>
      <c r="B222" s="139" t="s">
        <v>690</v>
      </c>
      <c r="C222" s="393"/>
      <c r="D222" s="168"/>
      <c r="E222" s="168"/>
      <c r="F222" s="168"/>
      <c r="G222" s="168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 s="63"/>
    </row>
    <row r="223" spans="1:21" ht="18">
      <c r="A223" s="157" t="s">
        <v>409</v>
      </c>
      <c r="B223" s="139" t="s">
        <v>689</v>
      </c>
      <c r="C223" s="393"/>
      <c r="D223" s="168"/>
      <c r="E223" s="168"/>
      <c r="F223" s="168"/>
      <c r="G223" s="168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 s="63"/>
    </row>
    <row r="224" spans="1:21" ht="18">
      <c r="A224" s="157"/>
      <c r="B224" s="139" t="s">
        <v>690</v>
      </c>
      <c r="C224" s="393"/>
      <c r="D224" s="168"/>
      <c r="E224" s="168"/>
      <c r="F224" s="168"/>
      <c r="G224" s="168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 s="63"/>
    </row>
    <row r="225" spans="1:21" ht="18">
      <c r="A225" s="157" t="s">
        <v>410</v>
      </c>
      <c r="B225" s="139" t="s">
        <v>689</v>
      </c>
      <c r="C225" s="393"/>
      <c r="D225" s="168"/>
      <c r="E225" s="168"/>
      <c r="F225" s="168"/>
      <c r="G225" s="168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 s="63"/>
    </row>
    <row r="226" spans="1:21" ht="18">
      <c r="A226" s="157"/>
      <c r="B226" s="139" t="s">
        <v>690</v>
      </c>
      <c r="C226" s="393"/>
      <c r="D226" s="168"/>
      <c r="E226" s="168"/>
      <c r="F226" s="168"/>
      <c r="G226" s="168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 s="63"/>
    </row>
    <row r="227" spans="1:21" ht="18">
      <c r="A227" s="169" t="s">
        <v>413</v>
      </c>
      <c r="B227" s="139" t="s">
        <v>689</v>
      </c>
      <c r="C227" s="393"/>
      <c r="D227" s="168"/>
      <c r="E227" s="168"/>
      <c r="F227" s="168"/>
      <c r="G227" s="168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 s="63"/>
    </row>
    <row r="228" spans="1:21" ht="18">
      <c r="A228" s="157"/>
      <c r="B228" s="139" t="s">
        <v>690</v>
      </c>
      <c r="C228" s="393"/>
      <c r="D228" s="168"/>
      <c r="E228" s="168"/>
      <c r="F228" s="168"/>
      <c r="G228" s="16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 s="63"/>
    </row>
    <row r="229" spans="1:21" ht="18">
      <c r="A229" s="157" t="s">
        <v>414</v>
      </c>
      <c r="B229" s="139" t="s">
        <v>689</v>
      </c>
      <c r="C229" s="393"/>
      <c r="D229" s="168"/>
      <c r="E229" s="168"/>
      <c r="F229" s="168"/>
      <c r="G229" s="168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 s="63"/>
    </row>
    <row r="230" spans="1:21" ht="18">
      <c r="A230" s="157"/>
      <c r="B230" s="139" t="s">
        <v>690</v>
      </c>
      <c r="C230" s="393"/>
      <c r="D230" s="168"/>
      <c r="E230" s="168"/>
      <c r="F230" s="168"/>
      <c r="G230" s="168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 s="63"/>
    </row>
    <row r="231" spans="1:21" ht="18">
      <c r="A231" s="169" t="s">
        <v>412</v>
      </c>
      <c r="B231" s="139" t="s">
        <v>689</v>
      </c>
      <c r="C231" s="393"/>
      <c r="D231" s="168"/>
      <c r="E231" s="168"/>
      <c r="F231" s="168"/>
      <c r="G231" s="168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 s="63"/>
    </row>
    <row r="232" spans="1:21" ht="18">
      <c r="A232" s="169"/>
      <c r="B232" s="139" t="s">
        <v>690</v>
      </c>
      <c r="C232" s="393"/>
      <c r="D232" s="168"/>
      <c r="E232" s="168"/>
      <c r="F232" s="168"/>
      <c r="G232" s="168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 s="63"/>
    </row>
    <row r="233" spans="1:21" ht="18">
      <c r="A233" s="169" t="s">
        <v>417</v>
      </c>
      <c r="B233" s="139" t="s">
        <v>689</v>
      </c>
      <c r="C233" s="393"/>
      <c r="D233" s="168"/>
      <c r="E233" s="168"/>
      <c r="F233" s="168"/>
      <c r="G233" s="168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 s="63"/>
    </row>
    <row r="234" spans="1:21" ht="18">
      <c r="A234" s="169"/>
      <c r="B234" s="139" t="s">
        <v>690</v>
      </c>
      <c r="C234" s="393"/>
      <c r="D234" s="168"/>
      <c r="E234" s="168"/>
      <c r="F234" s="168"/>
      <c r="G234" s="168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 s="63"/>
    </row>
    <row r="235" spans="1:21" ht="18">
      <c r="A235" s="169" t="s">
        <v>875</v>
      </c>
      <c r="B235" s="139" t="s">
        <v>689</v>
      </c>
      <c r="C235" s="393"/>
      <c r="D235" s="168"/>
      <c r="E235" s="168"/>
      <c r="F235" s="168"/>
      <c r="G235" s="168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 s="63"/>
    </row>
    <row r="236" spans="1:21" ht="18">
      <c r="A236" s="169"/>
      <c r="B236" s="139" t="s">
        <v>690</v>
      </c>
      <c r="C236" s="393"/>
      <c r="D236" s="168"/>
      <c r="E236" s="168"/>
      <c r="F236" s="168"/>
      <c r="G236" s="168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 s="63"/>
    </row>
    <row r="237" spans="1:21" ht="18">
      <c r="A237" s="157" t="s">
        <v>876</v>
      </c>
      <c r="B237" s="139" t="s">
        <v>689</v>
      </c>
      <c r="C237" s="393"/>
      <c r="D237" s="168"/>
      <c r="E237" s="168"/>
      <c r="F237" s="168"/>
      <c r="G237" s="168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 s="63"/>
    </row>
    <row r="238" spans="1:21" ht="18">
      <c r="A238" s="157"/>
      <c r="B238" s="139" t="s">
        <v>690</v>
      </c>
      <c r="C238" s="393"/>
      <c r="D238" s="168"/>
      <c r="E238" s="168"/>
      <c r="F238" s="168"/>
      <c r="G238" s="16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 s="63"/>
    </row>
    <row r="239" spans="1:21" ht="18">
      <c r="A239" s="157" t="s">
        <v>411</v>
      </c>
      <c r="B239" s="139" t="s">
        <v>689</v>
      </c>
      <c r="C239" s="393"/>
      <c r="D239" s="168"/>
      <c r="E239" s="168"/>
      <c r="F239" s="168"/>
      <c r="G239" s="168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 s="63"/>
    </row>
    <row r="240" spans="1:21" ht="18">
      <c r="A240" s="157"/>
      <c r="B240" s="139" t="s">
        <v>690</v>
      </c>
      <c r="C240" s="393"/>
      <c r="D240" s="168"/>
      <c r="E240" s="168"/>
      <c r="F240" s="168"/>
      <c r="G240" s="168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 s="63"/>
    </row>
    <row r="241" spans="1:21" ht="18">
      <c r="A241" s="157" t="s">
        <v>877</v>
      </c>
      <c r="B241" s="139" t="s">
        <v>689</v>
      </c>
      <c r="C241" s="405"/>
      <c r="D241" s="168"/>
      <c r="E241" s="168"/>
      <c r="F241" s="168"/>
      <c r="G241" s="168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 s="63"/>
    </row>
    <row r="242" spans="1:21" ht="14.25">
      <c r="A242" s="149"/>
      <c r="B242" s="159"/>
      <c r="C242" s="134"/>
      <c r="D242" s="148"/>
      <c r="E242" s="148"/>
      <c r="F242" s="148"/>
      <c r="G242" s="148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 s="63"/>
    </row>
    <row r="243" spans="1:21" ht="28.5">
      <c r="A243" s="167" t="s">
        <v>878</v>
      </c>
      <c r="B243" s="159"/>
      <c r="C243" s="134"/>
      <c r="D243" s="148"/>
      <c r="E243" s="148"/>
      <c r="F243" s="148"/>
      <c r="G243" s="148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 s="63"/>
    </row>
    <row r="244" spans="1:21" ht="12.75">
      <c r="A244" s="160" t="s">
        <v>879</v>
      </c>
      <c r="B244" s="139" t="s">
        <v>880</v>
      </c>
      <c r="C244" s="406"/>
      <c r="D244" s="148"/>
      <c r="E244" s="397"/>
      <c r="F244" s="148"/>
      <c r="G244" s="148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 s="63"/>
    </row>
    <row r="245" spans="1:21" ht="12.75">
      <c r="A245" s="138" t="s">
        <v>881</v>
      </c>
      <c r="B245" s="139" t="s">
        <v>880</v>
      </c>
      <c r="C245" s="403"/>
      <c r="D245" s="148"/>
      <c r="E245" s="398"/>
      <c r="F245" s="148"/>
      <c r="G245" s="148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 s="63"/>
    </row>
    <row r="246" spans="1:21" ht="12.75">
      <c r="A246" s="160" t="s">
        <v>0</v>
      </c>
      <c r="B246" s="139" t="s">
        <v>880</v>
      </c>
      <c r="C246" s="404"/>
      <c r="D246" s="148"/>
      <c r="E246" s="399"/>
      <c r="F246" s="148"/>
      <c r="G246" s="148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 s="63"/>
    </row>
    <row r="247" spans="1:21" ht="12.75">
      <c r="A247" s="138" t="s">
        <v>1</v>
      </c>
      <c r="B247" s="139" t="s">
        <v>880</v>
      </c>
      <c r="C247" s="163"/>
      <c r="D247" s="148"/>
      <c r="E247" s="156"/>
      <c r="F247" s="147"/>
      <c r="G247" s="148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 s="63"/>
    </row>
    <row r="248" spans="1:21" ht="12.75">
      <c r="A248" s="160" t="s">
        <v>262</v>
      </c>
      <c r="B248" s="139"/>
      <c r="C248" s="394"/>
      <c r="D248" s="148"/>
      <c r="E248" s="148"/>
      <c r="F248" s="397"/>
      <c r="G248" s="1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 s="63"/>
    </row>
    <row r="249" spans="1:21" ht="12.75">
      <c r="A249" s="149" t="s">
        <v>879</v>
      </c>
      <c r="B249" s="139" t="s">
        <v>880</v>
      </c>
      <c r="C249" s="395"/>
      <c r="D249" s="148"/>
      <c r="E249" s="148"/>
      <c r="F249" s="398"/>
      <c r="G249" s="148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 s="63"/>
    </row>
    <row r="250" spans="1:21" ht="12.75">
      <c r="A250" s="149" t="s">
        <v>2</v>
      </c>
      <c r="B250" s="139"/>
      <c r="C250" s="395"/>
      <c r="D250" s="148"/>
      <c r="E250" s="148"/>
      <c r="F250" s="398"/>
      <c r="G250" s="148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 s="63"/>
    </row>
    <row r="251" spans="1:21" ht="31.5">
      <c r="A251" s="157" t="s">
        <v>3</v>
      </c>
      <c r="B251" s="139" t="s">
        <v>880</v>
      </c>
      <c r="C251" s="395"/>
      <c r="D251" s="148"/>
      <c r="E251" s="148"/>
      <c r="F251" s="398"/>
      <c r="G251" s="148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 s="63"/>
    </row>
    <row r="252" spans="1:21" ht="12.75">
      <c r="A252" s="157" t="s">
        <v>4</v>
      </c>
      <c r="B252" s="139" t="s">
        <v>880</v>
      </c>
      <c r="C252" s="395"/>
      <c r="D252" s="148"/>
      <c r="E252" s="148"/>
      <c r="F252" s="398"/>
      <c r="G252" s="148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 s="63"/>
    </row>
    <row r="253" spans="1:21" ht="21">
      <c r="A253" s="157" t="s">
        <v>5</v>
      </c>
      <c r="B253" s="139" t="s">
        <v>880</v>
      </c>
      <c r="C253" s="395"/>
      <c r="D253" s="148"/>
      <c r="E253" s="148"/>
      <c r="F253" s="398"/>
      <c r="G253" s="148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 s="63"/>
    </row>
    <row r="254" spans="1:21" ht="21">
      <c r="A254" s="157" t="s">
        <v>6</v>
      </c>
      <c r="B254" s="139" t="s">
        <v>880</v>
      </c>
      <c r="C254" s="395"/>
      <c r="D254" s="148"/>
      <c r="E254" s="148"/>
      <c r="F254" s="398"/>
      <c r="G254" s="148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 s="63"/>
    </row>
    <row r="255" spans="1:21" ht="12.75">
      <c r="A255" s="157" t="s">
        <v>7</v>
      </c>
      <c r="B255" s="139" t="s">
        <v>880</v>
      </c>
      <c r="C255" s="395"/>
      <c r="D255" s="148"/>
      <c r="E255" s="148"/>
      <c r="F255" s="398"/>
      <c r="G255" s="148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 s="63"/>
    </row>
    <row r="256" spans="1:21" ht="21">
      <c r="A256" s="157" t="s">
        <v>8</v>
      </c>
      <c r="B256" s="139" t="s">
        <v>880</v>
      </c>
      <c r="C256" s="395"/>
      <c r="D256" s="148"/>
      <c r="E256" s="148"/>
      <c r="F256" s="398"/>
      <c r="G256" s="148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 s="63"/>
    </row>
    <row r="257" spans="1:21" ht="12.75">
      <c r="A257" s="149" t="s">
        <v>881</v>
      </c>
      <c r="B257" s="139" t="s">
        <v>880</v>
      </c>
      <c r="C257" s="395"/>
      <c r="D257" s="148"/>
      <c r="E257" s="148"/>
      <c r="F257" s="398"/>
      <c r="G257" s="148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 s="63"/>
    </row>
    <row r="258" spans="1:21" ht="12.75">
      <c r="A258" s="149" t="s">
        <v>0</v>
      </c>
      <c r="B258" s="139" t="s">
        <v>880</v>
      </c>
      <c r="C258" s="395"/>
      <c r="D258" s="148"/>
      <c r="E258" s="148"/>
      <c r="F258" s="398"/>
      <c r="G258" s="14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 s="63"/>
    </row>
    <row r="259" spans="1:21" ht="12.75">
      <c r="A259" s="149" t="s">
        <v>2</v>
      </c>
      <c r="B259" s="139"/>
      <c r="C259" s="395"/>
      <c r="D259" s="148"/>
      <c r="E259" s="148"/>
      <c r="F259" s="398"/>
      <c r="G259" s="148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 s="63"/>
    </row>
    <row r="260" spans="1:21" ht="31.5">
      <c r="A260" s="157" t="s">
        <v>3</v>
      </c>
      <c r="B260" s="139" t="s">
        <v>880</v>
      </c>
      <c r="C260" s="395"/>
      <c r="D260" s="148"/>
      <c r="E260" s="148"/>
      <c r="F260" s="398"/>
      <c r="G260" s="148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 s="63"/>
    </row>
    <row r="261" spans="1:21" ht="21">
      <c r="A261" s="157" t="s">
        <v>5</v>
      </c>
      <c r="B261" s="139" t="s">
        <v>880</v>
      </c>
      <c r="C261" s="395"/>
      <c r="D261" s="148"/>
      <c r="E261" s="148"/>
      <c r="F261" s="398"/>
      <c r="G261" s="148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 s="63"/>
    </row>
    <row r="262" spans="1:21" ht="21">
      <c r="A262" s="157" t="s">
        <v>9</v>
      </c>
      <c r="B262" s="139" t="s">
        <v>880</v>
      </c>
      <c r="C262" s="395"/>
      <c r="D262" s="148"/>
      <c r="E262" s="148"/>
      <c r="F262" s="398"/>
      <c r="G262" s="148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 s="63"/>
    </row>
    <row r="263" spans="1:21" ht="12.75">
      <c r="A263" s="157" t="s">
        <v>7</v>
      </c>
      <c r="B263" s="139" t="s">
        <v>880</v>
      </c>
      <c r="C263" s="395"/>
      <c r="D263" s="148"/>
      <c r="E263" s="148"/>
      <c r="F263" s="398"/>
      <c r="G263" s="148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 s="63"/>
    </row>
    <row r="264" spans="1:21" ht="21">
      <c r="A264" s="157" t="s">
        <v>8</v>
      </c>
      <c r="B264" s="139" t="s">
        <v>880</v>
      </c>
      <c r="C264" s="395"/>
      <c r="D264" s="148"/>
      <c r="E264" s="148"/>
      <c r="F264" s="398"/>
      <c r="G264" s="148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 s="63"/>
    </row>
    <row r="265" spans="1:21" ht="12.75">
      <c r="A265" s="149" t="s">
        <v>1</v>
      </c>
      <c r="B265" s="139" t="s">
        <v>880</v>
      </c>
      <c r="C265" s="395"/>
      <c r="D265" s="148"/>
      <c r="E265" s="148"/>
      <c r="F265" s="398"/>
      <c r="G265" s="148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 s="63"/>
    </row>
    <row r="266" spans="1:21" ht="21">
      <c r="A266" s="160" t="s">
        <v>292</v>
      </c>
      <c r="B266" s="139"/>
      <c r="C266" s="395"/>
      <c r="D266" s="148"/>
      <c r="E266" s="148"/>
      <c r="F266" s="398"/>
      <c r="G266" s="148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 s="63"/>
    </row>
    <row r="267" spans="1:21" ht="12.75">
      <c r="A267" s="149" t="s">
        <v>879</v>
      </c>
      <c r="B267" s="139" t="s">
        <v>880</v>
      </c>
      <c r="C267" s="395"/>
      <c r="D267" s="148"/>
      <c r="E267" s="148"/>
      <c r="F267" s="398"/>
      <c r="G267" s="148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 s="63"/>
    </row>
    <row r="268" spans="1:21" ht="12.75">
      <c r="A268" s="149" t="s">
        <v>881</v>
      </c>
      <c r="B268" s="139" t="s">
        <v>880</v>
      </c>
      <c r="C268" s="395"/>
      <c r="D268" s="148"/>
      <c r="E268" s="148"/>
      <c r="F268" s="398"/>
      <c r="G268" s="14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 s="63"/>
    </row>
    <row r="269" spans="1:21" ht="12.75">
      <c r="A269" s="149" t="s">
        <v>0</v>
      </c>
      <c r="B269" s="139" t="s">
        <v>880</v>
      </c>
      <c r="C269" s="395"/>
      <c r="D269" s="148"/>
      <c r="E269" s="148"/>
      <c r="F269" s="398"/>
      <c r="G269" s="148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 s="63"/>
    </row>
    <row r="270" spans="1:21" ht="12.75">
      <c r="A270" s="149" t="s">
        <v>1</v>
      </c>
      <c r="B270" s="139" t="s">
        <v>880</v>
      </c>
      <c r="C270" s="395"/>
      <c r="D270" s="148"/>
      <c r="E270" s="148"/>
      <c r="F270" s="398"/>
      <c r="G270" s="148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 s="63"/>
    </row>
    <row r="271" spans="1:21" ht="12.75">
      <c r="A271" s="160" t="s">
        <v>293</v>
      </c>
      <c r="B271" s="139"/>
      <c r="C271" s="395"/>
      <c r="D271" s="148"/>
      <c r="E271" s="148"/>
      <c r="F271" s="398"/>
      <c r="G271" s="148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 s="63"/>
    </row>
    <row r="272" spans="1:21" ht="12.75">
      <c r="A272" s="149" t="s">
        <v>879</v>
      </c>
      <c r="B272" s="139" t="s">
        <v>880</v>
      </c>
      <c r="C272" s="395"/>
      <c r="D272" s="148"/>
      <c r="E272" s="148"/>
      <c r="F272" s="398"/>
      <c r="G272" s="148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 s="63"/>
    </row>
    <row r="273" spans="1:21" ht="12.75">
      <c r="A273" s="149" t="s">
        <v>2</v>
      </c>
      <c r="B273" s="139"/>
      <c r="C273" s="395"/>
      <c r="D273" s="148"/>
      <c r="E273" s="148"/>
      <c r="F273" s="398"/>
      <c r="G273" s="148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 s="63"/>
    </row>
    <row r="274" spans="1:21" ht="31.5">
      <c r="A274" s="157" t="s">
        <v>3</v>
      </c>
      <c r="B274" s="139" t="s">
        <v>880</v>
      </c>
      <c r="C274" s="395"/>
      <c r="D274" s="148"/>
      <c r="E274" s="148"/>
      <c r="F274" s="398"/>
      <c r="G274" s="148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 s="63"/>
    </row>
    <row r="275" spans="1:21" ht="12.75">
      <c r="A275" s="157" t="s">
        <v>4</v>
      </c>
      <c r="B275" s="139" t="s">
        <v>880</v>
      </c>
      <c r="C275" s="395"/>
      <c r="D275" s="148"/>
      <c r="E275" s="148"/>
      <c r="F275" s="398"/>
      <c r="G275" s="148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 s="63"/>
    </row>
    <row r="276" spans="1:21" ht="21">
      <c r="A276" s="157" t="s">
        <v>5</v>
      </c>
      <c r="B276" s="139" t="s">
        <v>880</v>
      </c>
      <c r="C276" s="395"/>
      <c r="D276" s="148"/>
      <c r="E276" s="148"/>
      <c r="F276" s="398"/>
      <c r="G276" s="148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 s="63"/>
    </row>
    <row r="277" spans="1:21" ht="21">
      <c r="A277" s="157" t="s">
        <v>6</v>
      </c>
      <c r="B277" s="139" t="s">
        <v>880</v>
      </c>
      <c r="C277" s="395"/>
      <c r="D277" s="148"/>
      <c r="E277" s="148"/>
      <c r="F277" s="398"/>
      <c r="G277" s="148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 s="63"/>
    </row>
    <row r="278" spans="1:21" ht="12.75">
      <c r="A278" s="157" t="s">
        <v>7</v>
      </c>
      <c r="B278" s="139" t="s">
        <v>880</v>
      </c>
      <c r="C278" s="395"/>
      <c r="D278" s="148"/>
      <c r="E278" s="148"/>
      <c r="F278" s="398"/>
      <c r="G278" s="14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 s="63"/>
    </row>
    <row r="279" spans="1:21" ht="21">
      <c r="A279" s="157" t="s">
        <v>8</v>
      </c>
      <c r="B279" s="139" t="s">
        <v>880</v>
      </c>
      <c r="C279" s="395"/>
      <c r="D279" s="148"/>
      <c r="E279" s="148"/>
      <c r="F279" s="398"/>
      <c r="G279" s="148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 s="63"/>
    </row>
    <row r="280" spans="1:21" ht="12.75">
      <c r="A280" s="149" t="s">
        <v>881</v>
      </c>
      <c r="B280" s="139" t="s">
        <v>880</v>
      </c>
      <c r="C280" s="395"/>
      <c r="D280" s="148"/>
      <c r="E280" s="148"/>
      <c r="F280" s="398"/>
      <c r="G280" s="148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 s="63"/>
    </row>
    <row r="281" spans="1:21" ht="12.75">
      <c r="A281" s="149" t="s">
        <v>0</v>
      </c>
      <c r="B281" s="139" t="s">
        <v>880</v>
      </c>
      <c r="C281" s="395"/>
      <c r="D281" s="148"/>
      <c r="E281" s="148"/>
      <c r="F281" s="398"/>
      <c r="G281" s="148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 s="63"/>
    </row>
    <row r="282" spans="1:21" ht="12.75">
      <c r="A282" s="149" t="s">
        <v>2</v>
      </c>
      <c r="B282" s="139"/>
      <c r="C282" s="395"/>
      <c r="D282" s="148"/>
      <c r="E282" s="148"/>
      <c r="F282" s="398"/>
      <c r="G282" s="148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 s="63"/>
    </row>
    <row r="283" spans="1:21" ht="31.5">
      <c r="A283" s="157" t="s">
        <v>3</v>
      </c>
      <c r="B283" s="139" t="s">
        <v>880</v>
      </c>
      <c r="C283" s="395"/>
      <c r="D283" s="148"/>
      <c r="E283" s="148"/>
      <c r="F283" s="398"/>
      <c r="G283" s="148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 s="63"/>
    </row>
    <row r="284" spans="1:21" ht="21">
      <c r="A284" s="157" t="s">
        <v>5</v>
      </c>
      <c r="B284" s="139" t="s">
        <v>880</v>
      </c>
      <c r="C284" s="395"/>
      <c r="D284" s="148"/>
      <c r="E284" s="148"/>
      <c r="F284" s="398"/>
      <c r="G284" s="148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 s="63"/>
    </row>
    <row r="285" spans="1:21" ht="21">
      <c r="A285" s="157" t="s">
        <v>9</v>
      </c>
      <c r="B285" s="139" t="s">
        <v>880</v>
      </c>
      <c r="C285" s="395"/>
      <c r="D285" s="148"/>
      <c r="E285" s="148"/>
      <c r="F285" s="398"/>
      <c r="G285" s="148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 s="63"/>
    </row>
    <row r="286" spans="1:21" ht="12.75">
      <c r="A286" s="157" t="s">
        <v>7</v>
      </c>
      <c r="B286" s="139" t="s">
        <v>880</v>
      </c>
      <c r="C286" s="395"/>
      <c r="D286" s="148"/>
      <c r="E286" s="148"/>
      <c r="F286" s="398"/>
      <c r="G286" s="148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 s="63"/>
    </row>
    <row r="287" spans="1:21" ht="21">
      <c r="A287" s="157" t="s">
        <v>8</v>
      </c>
      <c r="B287" s="139" t="s">
        <v>880</v>
      </c>
      <c r="C287" s="395"/>
      <c r="D287" s="148"/>
      <c r="E287" s="148"/>
      <c r="F287" s="398"/>
      <c r="G287" s="148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 s="63"/>
    </row>
    <row r="288" spans="1:21" ht="12.75">
      <c r="A288" s="149" t="s">
        <v>1</v>
      </c>
      <c r="B288" s="139" t="s">
        <v>880</v>
      </c>
      <c r="C288" s="161"/>
      <c r="D288" s="161"/>
      <c r="E288" s="161"/>
      <c r="F288" s="161"/>
      <c r="G288" s="161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 s="63"/>
    </row>
    <row r="289" spans="1:21" ht="12.75">
      <c r="A289" s="164"/>
      <c r="B289" s="164"/>
      <c r="C289" s="165"/>
      <c r="D289" s="166"/>
      <c r="E289" s="166"/>
      <c r="F289" s="166"/>
      <c r="G289" s="166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 s="63"/>
    </row>
    <row r="290" spans="1:21" ht="14.25">
      <c r="A290" s="167" t="s">
        <v>10</v>
      </c>
      <c r="B290" s="159"/>
      <c r="C290" s="134"/>
      <c r="D290" s="148"/>
      <c r="E290" s="148"/>
      <c r="F290" s="148"/>
      <c r="G290" s="148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 s="63"/>
    </row>
    <row r="291" spans="1:21" ht="21">
      <c r="A291" s="160" t="s">
        <v>11</v>
      </c>
      <c r="B291" s="139" t="s">
        <v>319</v>
      </c>
      <c r="C291" s="134"/>
      <c r="D291" s="397"/>
      <c r="E291" s="397"/>
      <c r="F291" s="397"/>
      <c r="G291" s="397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 s="63"/>
    </row>
    <row r="292" spans="1:21" ht="21">
      <c r="A292" s="138" t="s">
        <v>12</v>
      </c>
      <c r="B292" s="139"/>
      <c r="C292" s="134"/>
      <c r="D292" s="398"/>
      <c r="E292" s="398"/>
      <c r="F292" s="398"/>
      <c r="G292" s="398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 s="63"/>
    </row>
    <row r="293" spans="1:21" ht="12.75">
      <c r="A293" s="149" t="s">
        <v>13</v>
      </c>
      <c r="B293" s="139" t="s">
        <v>287</v>
      </c>
      <c r="C293" s="134"/>
      <c r="D293" s="398"/>
      <c r="E293" s="398"/>
      <c r="F293" s="398"/>
      <c r="G293" s="398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 s="63"/>
    </row>
    <row r="294" spans="1:21" ht="12.75">
      <c r="A294" s="149" t="s">
        <v>14</v>
      </c>
      <c r="B294" s="139" t="s">
        <v>287</v>
      </c>
      <c r="C294" s="134"/>
      <c r="D294" s="398"/>
      <c r="E294" s="398"/>
      <c r="F294" s="398"/>
      <c r="G294" s="398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 s="63"/>
    </row>
    <row r="295" spans="1:21" ht="21">
      <c r="A295" s="149" t="s">
        <v>15</v>
      </c>
      <c r="B295" s="139" t="s">
        <v>287</v>
      </c>
      <c r="C295" s="134"/>
      <c r="D295" s="398"/>
      <c r="E295" s="398"/>
      <c r="F295" s="398"/>
      <c r="G295" s="398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 s="63"/>
    </row>
    <row r="296" spans="1:21" ht="12.75">
      <c r="A296" s="149" t="s">
        <v>16</v>
      </c>
      <c r="B296" s="139" t="s">
        <v>287</v>
      </c>
      <c r="C296" s="134"/>
      <c r="D296" s="398"/>
      <c r="E296" s="398"/>
      <c r="F296" s="398"/>
      <c r="G296" s="398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 s="63"/>
    </row>
    <row r="297" spans="1:21" ht="42">
      <c r="A297" s="149" t="s">
        <v>17</v>
      </c>
      <c r="B297" s="139" t="s">
        <v>287</v>
      </c>
      <c r="C297" s="134"/>
      <c r="D297" s="398"/>
      <c r="E297" s="398"/>
      <c r="F297" s="398"/>
      <c r="G297" s="398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 s="63"/>
    </row>
    <row r="298" spans="1:21" ht="31.5">
      <c r="A298" s="160" t="s">
        <v>18</v>
      </c>
      <c r="B298" s="139" t="s">
        <v>605</v>
      </c>
      <c r="C298" s="134"/>
      <c r="D298" s="398"/>
      <c r="E298" s="398"/>
      <c r="F298" s="398"/>
      <c r="G298" s="3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 s="63"/>
    </row>
    <row r="299" spans="1:21" ht="21">
      <c r="A299" s="138" t="s">
        <v>12</v>
      </c>
      <c r="B299" s="139"/>
      <c r="C299" s="134"/>
      <c r="D299" s="398"/>
      <c r="E299" s="398"/>
      <c r="F299" s="398"/>
      <c r="G299" s="398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 s="63"/>
    </row>
    <row r="300" spans="1:21" ht="12.75">
      <c r="A300" s="149" t="s">
        <v>13</v>
      </c>
      <c r="B300" s="139" t="s">
        <v>605</v>
      </c>
      <c r="C300" s="134"/>
      <c r="D300" s="398"/>
      <c r="E300" s="398"/>
      <c r="F300" s="398"/>
      <c r="G300" s="398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 s="63"/>
    </row>
    <row r="301" spans="1:21" ht="12.75">
      <c r="A301" s="149" t="s">
        <v>14</v>
      </c>
      <c r="B301" s="139" t="s">
        <v>605</v>
      </c>
      <c r="C301" s="134"/>
      <c r="D301" s="398"/>
      <c r="E301" s="398"/>
      <c r="F301" s="398"/>
      <c r="G301" s="398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 s="63"/>
    </row>
    <row r="302" spans="1:21" ht="21">
      <c r="A302" s="149" t="s">
        <v>15</v>
      </c>
      <c r="B302" s="139" t="s">
        <v>605</v>
      </c>
      <c r="C302" s="134"/>
      <c r="D302" s="398"/>
      <c r="E302" s="398"/>
      <c r="F302" s="398"/>
      <c r="G302" s="398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 s="63"/>
    </row>
    <row r="303" spans="1:21" ht="12.75">
      <c r="A303" s="149" t="s">
        <v>16</v>
      </c>
      <c r="B303" s="139" t="s">
        <v>605</v>
      </c>
      <c r="C303" s="134"/>
      <c r="D303" s="398"/>
      <c r="E303" s="398"/>
      <c r="F303" s="398"/>
      <c r="G303" s="398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 s="63"/>
    </row>
    <row r="304" spans="1:21" ht="42">
      <c r="A304" s="149" t="s">
        <v>17</v>
      </c>
      <c r="B304" s="139" t="s">
        <v>605</v>
      </c>
      <c r="C304" s="134"/>
      <c r="D304" s="398"/>
      <c r="E304" s="398"/>
      <c r="F304" s="398"/>
      <c r="G304" s="398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 s="63"/>
    </row>
    <row r="305" spans="1:21" ht="18">
      <c r="A305" s="160" t="s">
        <v>19</v>
      </c>
      <c r="B305" s="139" t="s">
        <v>689</v>
      </c>
      <c r="C305" s="134"/>
      <c r="D305" s="398"/>
      <c r="E305" s="398"/>
      <c r="F305" s="398"/>
      <c r="G305" s="398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 s="63"/>
    </row>
    <row r="306" spans="1:21" ht="12.75">
      <c r="A306" s="138" t="s">
        <v>20</v>
      </c>
      <c r="B306" s="139" t="s">
        <v>677</v>
      </c>
      <c r="C306" s="134"/>
      <c r="D306" s="398"/>
      <c r="E306" s="398"/>
      <c r="F306" s="398"/>
      <c r="G306" s="398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 s="63"/>
    </row>
    <row r="307" spans="1:21" ht="21">
      <c r="A307" s="138" t="s">
        <v>12</v>
      </c>
      <c r="B307" s="139"/>
      <c r="C307" s="134"/>
      <c r="D307" s="398"/>
      <c r="E307" s="398"/>
      <c r="F307" s="398"/>
      <c r="G307" s="398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 s="63"/>
    </row>
    <row r="308" spans="1:21" ht="21">
      <c r="A308" s="149" t="s">
        <v>22</v>
      </c>
      <c r="B308" s="139" t="s">
        <v>689</v>
      </c>
      <c r="C308" s="134"/>
      <c r="D308" s="398"/>
      <c r="E308" s="398"/>
      <c r="F308" s="398"/>
      <c r="G308" s="39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 s="63"/>
    </row>
    <row r="309" spans="1:21" ht="21">
      <c r="A309" s="149" t="s">
        <v>696</v>
      </c>
      <c r="B309" s="139" t="s">
        <v>677</v>
      </c>
      <c r="C309" s="134"/>
      <c r="D309" s="398"/>
      <c r="E309" s="398"/>
      <c r="F309" s="398"/>
      <c r="G309" s="398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 s="63"/>
    </row>
    <row r="310" spans="1:21" ht="21">
      <c r="A310" s="149" t="s">
        <v>23</v>
      </c>
      <c r="B310" s="139" t="s">
        <v>689</v>
      </c>
      <c r="C310" s="134"/>
      <c r="D310" s="398"/>
      <c r="E310" s="398"/>
      <c r="F310" s="398"/>
      <c r="G310" s="398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 s="63"/>
    </row>
    <row r="311" spans="1:21" ht="21">
      <c r="A311" s="149" t="s">
        <v>706</v>
      </c>
      <c r="B311" s="139" t="s">
        <v>677</v>
      </c>
      <c r="C311" s="134"/>
      <c r="D311" s="398"/>
      <c r="E311" s="398"/>
      <c r="F311" s="398"/>
      <c r="G311" s="398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 s="63"/>
    </row>
    <row r="312" spans="1:21" ht="31.5">
      <c r="A312" s="149" t="s">
        <v>24</v>
      </c>
      <c r="B312" s="139" t="s">
        <v>689</v>
      </c>
      <c r="C312" s="134"/>
      <c r="D312" s="398"/>
      <c r="E312" s="398"/>
      <c r="F312" s="398"/>
      <c r="G312" s="398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 s="63"/>
    </row>
    <row r="313" spans="1:21" ht="31.5">
      <c r="A313" s="149" t="s">
        <v>753</v>
      </c>
      <c r="B313" s="139" t="s">
        <v>677</v>
      </c>
      <c r="C313" s="134"/>
      <c r="D313" s="398"/>
      <c r="E313" s="398"/>
      <c r="F313" s="398"/>
      <c r="G313" s="398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 s="63"/>
    </row>
    <row r="314" spans="1:21" ht="21">
      <c r="A314" s="149" t="s">
        <v>25</v>
      </c>
      <c r="B314" s="139" t="s">
        <v>689</v>
      </c>
      <c r="C314" s="134"/>
      <c r="D314" s="398"/>
      <c r="E314" s="398"/>
      <c r="F314" s="398"/>
      <c r="G314" s="398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 s="63"/>
    </row>
    <row r="315" spans="1:21" ht="21">
      <c r="A315" s="149" t="s">
        <v>26</v>
      </c>
      <c r="B315" s="139" t="s">
        <v>677</v>
      </c>
      <c r="C315" s="134"/>
      <c r="D315" s="398"/>
      <c r="E315" s="398"/>
      <c r="F315" s="398"/>
      <c r="G315" s="398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 s="63"/>
    </row>
    <row r="316" spans="1:21" ht="52.5">
      <c r="A316" s="149" t="s">
        <v>27</v>
      </c>
      <c r="B316" s="139" t="s">
        <v>689</v>
      </c>
      <c r="C316" s="134"/>
      <c r="D316" s="398"/>
      <c r="E316" s="398"/>
      <c r="F316" s="398"/>
      <c r="G316" s="398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 s="63"/>
    </row>
    <row r="317" spans="1:21" ht="42">
      <c r="A317" s="149" t="s">
        <v>28</v>
      </c>
      <c r="B317" s="139" t="s">
        <v>677</v>
      </c>
      <c r="C317" s="134"/>
      <c r="D317" s="398"/>
      <c r="E317" s="398"/>
      <c r="F317" s="398"/>
      <c r="G317" s="398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 s="63"/>
    </row>
    <row r="318" spans="1:21" ht="12.75">
      <c r="A318" s="164"/>
      <c r="B318" s="164"/>
      <c r="C318" s="165"/>
      <c r="D318" s="166"/>
      <c r="E318" s="166"/>
      <c r="F318" s="166"/>
      <c r="G318" s="166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 s="63"/>
    </row>
    <row r="319" spans="1:21" ht="14.25">
      <c r="A319" s="167" t="s">
        <v>29</v>
      </c>
      <c r="B319" s="159"/>
      <c r="C319" s="134"/>
      <c r="D319" s="148"/>
      <c r="E319" s="148"/>
      <c r="F319" s="148"/>
      <c r="G319" s="148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 s="63"/>
    </row>
    <row r="320" spans="1:21" ht="21">
      <c r="A320" s="170" t="s">
        <v>30</v>
      </c>
      <c r="B320" s="171" t="s">
        <v>689</v>
      </c>
      <c r="C320" s="172"/>
      <c r="D320" s="148"/>
      <c r="E320" s="148"/>
      <c r="F320" s="148"/>
      <c r="G320" s="148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 s="63"/>
    </row>
    <row r="321" spans="1:21" ht="27">
      <c r="A321" s="138"/>
      <c r="B321" s="139" t="s">
        <v>31</v>
      </c>
      <c r="C321" s="172"/>
      <c r="D321" s="148"/>
      <c r="E321" s="148"/>
      <c r="F321" s="154"/>
      <c r="G321" s="148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 s="63"/>
    </row>
    <row r="322" spans="1:21" ht="18">
      <c r="A322" s="138"/>
      <c r="B322" s="139" t="s">
        <v>32</v>
      </c>
      <c r="C322"/>
      <c r="D322" s="148"/>
      <c r="E322" s="148"/>
      <c r="F322" s="148"/>
      <c r="G322" s="148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 s="63"/>
    </row>
    <row r="323" spans="1:21" ht="42">
      <c r="A323" s="138" t="s">
        <v>33</v>
      </c>
      <c r="B323" s="171" t="s">
        <v>689</v>
      </c>
      <c r="C323"/>
      <c r="D323" s="148"/>
      <c r="E323" s="148"/>
      <c r="F323" s="156"/>
      <c r="G323" s="148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 s="63"/>
    </row>
    <row r="324" spans="1:21" ht="27">
      <c r="A324" s="138"/>
      <c r="B324" s="139" t="s">
        <v>31</v>
      </c>
      <c r="C324"/>
      <c r="D324" s="148"/>
      <c r="E324" s="148"/>
      <c r="F324" s="156"/>
      <c r="G324" s="148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 s="63"/>
    </row>
    <row r="325" spans="1:21" ht="18">
      <c r="A325" s="138"/>
      <c r="B325" s="139" t="s">
        <v>32</v>
      </c>
      <c r="C325"/>
      <c r="D325" s="148"/>
      <c r="E325" s="148"/>
      <c r="F325" s="156"/>
      <c r="G325" s="148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 s="63"/>
    </row>
    <row r="326" spans="1:21" ht="42">
      <c r="A326" s="138" t="s">
        <v>34</v>
      </c>
      <c r="B326" s="139"/>
      <c r="C326" s="134"/>
      <c r="D326" s="148"/>
      <c r="E326" s="148"/>
      <c r="F326" s="156"/>
      <c r="G326" s="148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 s="63"/>
    </row>
    <row r="327" spans="1:21" ht="21">
      <c r="A327" s="149" t="s">
        <v>35</v>
      </c>
      <c r="B327" s="171" t="s">
        <v>689</v>
      </c>
      <c r="C327" s="134"/>
      <c r="D327" s="148"/>
      <c r="E327" s="148"/>
      <c r="F327" s="148"/>
      <c r="G327" s="148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 s="63"/>
    </row>
    <row r="328" spans="1:21" ht="27">
      <c r="A328" s="149"/>
      <c r="B328" s="139" t="s">
        <v>31</v>
      </c>
      <c r="C328" s="134"/>
      <c r="D328" s="148"/>
      <c r="E328" s="148"/>
      <c r="F328" s="148"/>
      <c r="G328" s="14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 s="63"/>
    </row>
    <row r="329" spans="1:21" ht="18">
      <c r="A329" s="149" t="s">
        <v>36</v>
      </c>
      <c r="B329" s="171" t="s">
        <v>689</v>
      </c>
      <c r="C329" s="134"/>
      <c r="D329" s="148"/>
      <c r="E329" s="148"/>
      <c r="F329" s="148"/>
      <c r="G329" s="148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 s="65"/>
    </row>
    <row r="330" spans="1:21" ht="27">
      <c r="A330" s="149"/>
      <c r="B330" s="139" t="s">
        <v>31</v>
      </c>
      <c r="C330" s="134"/>
      <c r="D330" s="148"/>
      <c r="E330" s="148"/>
      <c r="F330" s="148"/>
      <c r="G330" s="148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 s="65"/>
    </row>
    <row r="331" spans="1:21" ht="18">
      <c r="A331" s="149" t="s">
        <v>13</v>
      </c>
      <c r="B331" s="171" t="s">
        <v>689</v>
      </c>
      <c r="C331" s="134"/>
      <c r="D331" s="148"/>
      <c r="E331" s="148"/>
      <c r="F331" s="148"/>
      <c r="G331" s="148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 s="65"/>
    </row>
    <row r="332" spans="1:21" ht="27">
      <c r="A332" s="149"/>
      <c r="B332" s="139" t="s">
        <v>31</v>
      </c>
      <c r="C332" s="134"/>
      <c r="D332" s="148"/>
      <c r="E332" s="148"/>
      <c r="F332" s="148"/>
      <c r="G332" s="148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 s="65"/>
    </row>
    <row r="333" spans="1:21" ht="21">
      <c r="A333" s="157" t="s">
        <v>37</v>
      </c>
      <c r="B333" s="171" t="s">
        <v>689</v>
      </c>
      <c r="C333" s="134"/>
      <c r="D333" s="148"/>
      <c r="E333" s="148"/>
      <c r="F333" s="148"/>
      <c r="G333" s="148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 s="65"/>
    </row>
    <row r="334" spans="1:21" ht="27">
      <c r="A334" s="157"/>
      <c r="B334" s="139" t="s">
        <v>31</v>
      </c>
      <c r="C334" s="134"/>
      <c r="D334" s="148"/>
      <c r="E334" s="148"/>
      <c r="F334" s="148"/>
      <c r="G334" s="148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 s="65"/>
    </row>
    <row r="335" spans="1:21" ht="21">
      <c r="A335" s="157" t="s">
        <v>38</v>
      </c>
      <c r="B335" s="171" t="s">
        <v>689</v>
      </c>
      <c r="C335" s="134"/>
      <c r="D335" s="148"/>
      <c r="E335" s="148"/>
      <c r="F335" s="148"/>
      <c r="G335" s="148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 s="64"/>
    </row>
    <row r="336" spans="1:21" ht="27">
      <c r="A336" s="157"/>
      <c r="B336" s="139" t="s">
        <v>31</v>
      </c>
      <c r="C336" s="134"/>
      <c r="D336" s="148"/>
      <c r="E336" s="148"/>
      <c r="F336" s="148"/>
      <c r="G336" s="148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 s="64"/>
    </row>
    <row r="337" spans="1:21" ht="18">
      <c r="A337" s="149" t="s">
        <v>14</v>
      </c>
      <c r="B337" s="171" t="s">
        <v>689</v>
      </c>
      <c r="C337" s="134"/>
      <c r="D337" s="148"/>
      <c r="E337" s="148"/>
      <c r="F337" s="148"/>
      <c r="G337" s="148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 s="64"/>
    </row>
    <row r="338" spans="1:21" ht="27">
      <c r="A338" s="149"/>
      <c r="B338" s="139" t="s">
        <v>31</v>
      </c>
      <c r="C338" s="134"/>
      <c r="D338" s="148"/>
      <c r="E338" s="148"/>
      <c r="F338" s="148"/>
      <c r="G338" s="14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 s="64"/>
    </row>
    <row r="339" spans="1:21" ht="21">
      <c r="A339" s="157" t="s">
        <v>39</v>
      </c>
      <c r="B339" s="171" t="s">
        <v>689</v>
      </c>
      <c r="C339" s="134"/>
      <c r="D339" s="148"/>
      <c r="E339" s="148"/>
      <c r="F339" s="148"/>
      <c r="G339" s="148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 s="64"/>
    </row>
    <row r="340" spans="1:21" ht="27">
      <c r="A340" s="157"/>
      <c r="B340" s="139" t="s">
        <v>31</v>
      </c>
      <c r="C340" s="134"/>
      <c r="D340" s="148"/>
      <c r="E340" s="148"/>
      <c r="F340" s="148"/>
      <c r="G340" s="148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 s="64"/>
    </row>
    <row r="341" spans="1:21" ht="21">
      <c r="A341" s="157" t="s">
        <v>40</v>
      </c>
      <c r="B341" s="171" t="s">
        <v>689</v>
      </c>
      <c r="C341" s="134"/>
      <c r="D341" s="148"/>
      <c r="E341" s="148"/>
      <c r="F341" s="148"/>
      <c r="G341" s="148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 s="64"/>
    </row>
    <row r="342" spans="1:21" ht="27">
      <c r="A342" s="157"/>
      <c r="B342" s="139" t="s">
        <v>31</v>
      </c>
      <c r="C342" s="134"/>
      <c r="D342" s="148"/>
      <c r="E342" s="148"/>
      <c r="F342" s="148"/>
      <c r="G342" s="148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 s="64"/>
    </row>
    <row r="343" spans="1:21" ht="21">
      <c r="A343" s="157" t="s">
        <v>41</v>
      </c>
      <c r="B343" s="171" t="s">
        <v>689</v>
      </c>
      <c r="C343" s="134"/>
      <c r="D343" s="148"/>
      <c r="E343" s="148"/>
      <c r="F343" s="148"/>
      <c r="G343" s="148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 s="64"/>
    </row>
    <row r="344" spans="1:21" ht="27">
      <c r="A344" s="157"/>
      <c r="B344" s="139" t="s">
        <v>31</v>
      </c>
      <c r="C344" s="134"/>
      <c r="D344" s="148"/>
      <c r="E344" s="148"/>
      <c r="F344" s="148"/>
      <c r="G344" s="148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 s="64"/>
    </row>
    <row r="345" spans="1:21" ht="21">
      <c r="A345" s="157" t="s">
        <v>42</v>
      </c>
      <c r="B345" s="171" t="s">
        <v>689</v>
      </c>
      <c r="C345" s="134"/>
      <c r="D345" s="148"/>
      <c r="E345" s="148"/>
      <c r="F345" s="148"/>
      <c r="G345" s="148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 s="64"/>
    </row>
    <row r="346" spans="1:21" ht="27">
      <c r="A346" s="157"/>
      <c r="B346" s="139" t="s">
        <v>31</v>
      </c>
      <c r="C346" s="134"/>
      <c r="D346" s="148"/>
      <c r="E346" s="148"/>
      <c r="F346" s="148"/>
      <c r="G346" s="148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 s="64"/>
    </row>
    <row r="347" spans="1:21" ht="31.5">
      <c r="A347" s="157" t="s">
        <v>46</v>
      </c>
      <c r="B347" s="171" t="s">
        <v>689</v>
      </c>
      <c r="C347" s="134"/>
      <c r="D347" s="148"/>
      <c r="E347" s="148"/>
      <c r="F347" s="148"/>
      <c r="G347" s="148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 s="64"/>
    </row>
    <row r="348" spans="1:21" ht="27">
      <c r="A348" s="157"/>
      <c r="B348" s="139" t="s">
        <v>31</v>
      </c>
      <c r="C348" s="134"/>
      <c r="D348" s="148"/>
      <c r="E348" s="148"/>
      <c r="F348" s="148"/>
      <c r="G348" s="1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 s="64"/>
    </row>
    <row r="349" spans="1:21" ht="21">
      <c r="A349" s="157" t="s">
        <v>47</v>
      </c>
      <c r="B349" s="171" t="s">
        <v>689</v>
      </c>
      <c r="C349" s="134"/>
      <c r="D349" s="148"/>
      <c r="E349" s="148"/>
      <c r="F349" s="148"/>
      <c r="G349" s="148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 s="64"/>
    </row>
    <row r="350" spans="1:21" ht="27">
      <c r="A350" s="157"/>
      <c r="B350" s="139" t="s">
        <v>31</v>
      </c>
      <c r="C350" s="134"/>
      <c r="D350" s="148"/>
      <c r="E350" s="148"/>
      <c r="F350" s="148"/>
      <c r="G350" s="148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 s="64"/>
    </row>
    <row r="351" spans="1:21" ht="18">
      <c r="A351" s="157" t="s">
        <v>48</v>
      </c>
      <c r="B351" s="171" t="s">
        <v>689</v>
      </c>
      <c r="C351" s="134"/>
      <c r="D351" s="148"/>
      <c r="E351" s="148"/>
      <c r="F351" s="148"/>
      <c r="G351" s="148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 s="64"/>
    </row>
    <row r="352" spans="1:21" ht="27">
      <c r="A352" s="157"/>
      <c r="B352" s="139" t="s">
        <v>31</v>
      </c>
      <c r="C352" s="134"/>
      <c r="D352" s="148"/>
      <c r="E352" s="148"/>
      <c r="F352" s="148"/>
      <c r="G352" s="148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 s="64"/>
    </row>
    <row r="353" spans="1:21" ht="21">
      <c r="A353" s="157" t="s">
        <v>49</v>
      </c>
      <c r="B353" s="171" t="s">
        <v>689</v>
      </c>
      <c r="C353" s="134"/>
      <c r="D353" s="148"/>
      <c r="E353" s="148"/>
      <c r="F353" s="148"/>
      <c r="G353" s="148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 s="64"/>
    </row>
    <row r="354" spans="1:21" ht="27">
      <c r="A354" s="157"/>
      <c r="B354" s="139" t="s">
        <v>31</v>
      </c>
      <c r="C354" s="134"/>
      <c r="D354" s="148"/>
      <c r="E354" s="148"/>
      <c r="F354" s="148"/>
      <c r="G354" s="148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 s="64"/>
    </row>
    <row r="355" spans="1:21" ht="21">
      <c r="A355" s="157" t="s">
        <v>50</v>
      </c>
      <c r="B355" s="171" t="s">
        <v>689</v>
      </c>
      <c r="C355" s="134"/>
      <c r="D355" s="148"/>
      <c r="E355" s="148"/>
      <c r="F355" s="148"/>
      <c r="G355" s="148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 s="64"/>
    </row>
    <row r="356" spans="1:21" ht="27">
      <c r="A356" s="157"/>
      <c r="B356" s="139" t="s">
        <v>31</v>
      </c>
      <c r="C356" s="134"/>
      <c r="D356" s="148"/>
      <c r="E356" s="148"/>
      <c r="F356" s="148"/>
      <c r="G356" s="148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 s="64"/>
    </row>
    <row r="357" spans="1:21" ht="31.5">
      <c r="A357" s="157" t="s">
        <v>51</v>
      </c>
      <c r="B357" s="171" t="s">
        <v>689</v>
      </c>
      <c r="C357" s="134"/>
      <c r="D357" s="148"/>
      <c r="E357" s="148"/>
      <c r="F357" s="148"/>
      <c r="G357" s="148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 s="64"/>
    </row>
    <row r="358" spans="1:21" ht="27">
      <c r="A358" s="157"/>
      <c r="B358" s="139" t="s">
        <v>31</v>
      </c>
      <c r="C358" s="134"/>
      <c r="D358" s="148"/>
      <c r="E358" s="148"/>
      <c r="F358" s="148"/>
      <c r="G358" s="14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 s="64"/>
    </row>
    <row r="359" spans="1:21" ht="21">
      <c r="A359" s="157" t="s">
        <v>52</v>
      </c>
      <c r="B359" s="171" t="s">
        <v>689</v>
      </c>
      <c r="C359" s="134"/>
      <c r="D359" s="148"/>
      <c r="E359" s="148"/>
      <c r="F359" s="148"/>
      <c r="G359" s="148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 s="64"/>
    </row>
    <row r="360" spans="1:21" ht="27">
      <c r="A360" s="157"/>
      <c r="B360" s="139" t="s">
        <v>31</v>
      </c>
      <c r="C360" s="134"/>
      <c r="D360" s="148"/>
      <c r="E360" s="148"/>
      <c r="F360" s="148"/>
      <c r="G360" s="148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 s="64"/>
    </row>
    <row r="361" spans="1:21" ht="31.5">
      <c r="A361" s="157" t="s">
        <v>53</v>
      </c>
      <c r="B361" s="171" t="s">
        <v>689</v>
      </c>
      <c r="C361" s="134"/>
      <c r="D361" s="148"/>
      <c r="E361" s="148"/>
      <c r="F361" s="148"/>
      <c r="G361" s="148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 s="64"/>
    </row>
    <row r="362" spans="1:21" ht="27">
      <c r="A362" s="157"/>
      <c r="B362" s="139" t="s">
        <v>31</v>
      </c>
      <c r="C362" s="134"/>
      <c r="D362" s="148"/>
      <c r="E362" s="148"/>
      <c r="F362" s="148"/>
      <c r="G362" s="148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 s="64"/>
    </row>
    <row r="363" spans="1:21" ht="21">
      <c r="A363" s="157" t="s">
        <v>54</v>
      </c>
      <c r="B363" s="171" t="s">
        <v>689</v>
      </c>
      <c r="C363" s="134"/>
      <c r="D363" s="148"/>
      <c r="E363" s="148"/>
      <c r="F363" s="148"/>
      <c r="G363" s="148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 s="64"/>
    </row>
    <row r="364" spans="1:21" ht="27">
      <c r="A364" s="157"/>
      <c r="B364" s="139" t="s">
        <v>31</v>
      </c>
      <c r="C364" s="134"/>
      <c r="D364" s="148"/>
      <c r="E364" s="148"/>
      <c r="F364" s="148"/>
      <c r="G364" s="148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 s="64"/>
    </row>
    <row r="365" spans="1:21" ht="18">
      <c r="A365" s="157" t="s">
        <v>55</v>
      </c>
      <c r="B365" s="171" t="s">
        <v>689</v>
      </c>
      <c r="C365" s="134"/>
      <c r="D365" s="148"/>
      <c r="E365" s="148"/>
      <c r="F365" s="148"/>
      <c r="G365" s="148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 s="64"/>
    </row>
    <row r="366" spans="1:21" ht="27">
      <c r="A366" s="157"/>
      <c r="B366" s="139" t="s">
        <v>31</v>
      </c>
      <c r="C366" s="134"/>
      <c r="D366" s="148"/>
      <c r="E366" s="148"/>
      <c r="F366" s="148"/>
      <c r="G366" s="148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 s="64"/>
    </row>
    <row r="367" spans="1:21" ht="21">
      <c r="A367" s="149" t="s">
        <v>15</v>
      </c>
      <c r="B367" s="171" t="s">
        <v>689</v>
      </c>
      <c r="C367" s="134"/>
      <c r="D367" s="148"/>
      <c r="E367" s="148"/>
      <c r="F367" s="148"/>
      <c r="G367" s="148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 s="64"/>
    </row>
    <row r="368" spans="1:21" ht="27">
      <c r="A368" s="149"/>
      <c r="B368" s="139" t="s">
        <v>31</v>
      </c>
      <c r="C368" s="134"/>
      <c r="D368" s="148"/>
      <c r="E368" s="148"/>
      <c r="F368" s="148"/>
      <c r="G368" s="14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 s="64"/>
    </row>
    <row r="369" spans="1:21" ht="18">
      <c r="A369" s="149" t="s">
        <v>16</v>
      </c>
      <c r="B369" s="171" t="s">
        <v>689</v>
      </c>
      <c r="C369" s="134"/>
      <c r="D369" s="148"/>
      <c r="E369" s="148"/>
      <c r="F369" s="148"/>
      <c r="G369" s="148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 s="64"/>
    </row>
    <row r="370" spans="1:21" ht="27">
      <c r="A370" s="149"/>
      <c r="B370" s="139" t="s">
        <v>31</v>
      </c>
      <c r="C370" s="134"/>
      <c r="D370" s="148"/>
      <c r="E370" s="148"/>
      <c r="F370" s="148"/>
      <c r="G370" s="148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 s="64"/>
    </row>
    <row r="371" spans="1:21" ht="42">
      <c r="A371" s="149" t="s">
        <v>17</v>
      </c>
      <c r="B371" s="171" t="s">
        <v>689</v>
      </c>
      <c r="C371" s="134"/>
      <c r="D371" s="148"/>
      <c r="E371" s="148"/>
      <c r="F371" s="148"/>
      <c r="G371" s="148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 s="64"/>
    </row>
    <row r="372" spans="1:21" ht="27">
      <c r="A372" s="149"/>
      <c r="B372" s="139" t="s">
        <v>31</v>
      </c>
      <c r="C372" s="134"/>
      <c r="D372" s="148"/>
      <c r="E372" s="148"/>
      <c r="F372" s="148"/>
      <c r="G372" s="148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 s="64"/>
    </row>
    <row r="373" spans="1:21" ht="18">
      <c r="A373" s="149" t="s">
        <v>56</v>
      </c>
      <c r="B373" s="171" t="s">
        <v>689</v>
      </c>
      <c r="C373" s="134"/>
      <c r="D373" s="148"/>
      <c r="E373" s="148"/>
      <c r="F373" s="148"/>
      <c r="G373" s="148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 s="64"/>
    </row>
    <row r="374" spans="1:21" ht="27">
      <c r="A374" s="149"/>
      <c r="B374" s="139" t="s">
        <v>31</v>
      </c>
      <c r="C374" s="134"/>
      <c r="D374" s="148"/>
      <c r="E374" s="148"/>
      <c r="F374" s="148"/>
      <c r="G374" s="148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 s="64"/>
    </row>
    <row r="375" spans="1:21" ht="18">
      <c r="A375" s="149" t="s">
        <v>57</v>
      </c>
      <c r="B375" s="171" t="s">
        <v>689</v>
      </c>
      <c r="C375" s="134"/>
      <c r="D375" s="148"/>
      <c r="E375" s="148"/>
      <c r="F375" s="148"/>
      <c r="G375" s="148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 s="64"/>
    </row>
    <row r="376" spans="1:21" ht="27">
      <c r="A376" s="149"/>
      <c r="B376" s="139" t="s">
        <v>31</v>
      </c>
      <c r="C376" s="134"/>
      <c r="D376" s="148"/>
      <c r="E376" s="148"/>
      <c r="F376" s="148"/>
      <c r="G376" s="148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 s="64"/>
    </row>
    <row r="377" spans="1:21" ht="18">
      <c r="A377" s="149" t="s">
        <v>58</v>
      </c>
      <c r="B377" s="171" t="s">
        <v>689</v>
      </c>
      <c r="C377" s="134"/>
      <c r="D377" s="148"/>
      <c r="E377" s="148"/>
      <c r="F377" s="148"/>
      <c r="G377" s="148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 s="64"/>
    </row>
    <row r="378" spans="1:21" ht="27">
      <c r="A378" s="149"/>
      <c r="B378" s="139" t="s">
        <v>31</v>
      </c>
      <c r="C378" s="134"/>
      <c r="D378" s="148"/>
      <c r="E378" s="148"/>
      <c r="F378" s="148"/>
      <c r="G378" s="14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 s="64"/>
    </row>
    <row r="379" spans="1:21" ht="21">
      <c r="A379" s="149" t="s">
        <v>59</v>
      </c>
      <c r="B379" s="171" t="s">
        <v>689</v>
      </c>
      <c r="C379" s="134"/>
      <c r="D379" s="148"/>
      <c r="E379" s="148"/>
      <c r="F379" s="148"/>
      <c r="G379" s="148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 s="64"/>
    </row>
    <row r="380" spans="1:21" ht="27">
      <c r="A380" s="149"/>
      <c r="B380" s="139" t="s">
        <v>31</v>
      </c>
      <c r="C380" s="134"/>
      <c r="D380" s="148"/>
      <c r="E380" s="148"/>
      <c r="F380" s="148"/>
      <c r="G380" s="148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 s="64"/>
    </row>
    <row r="381" spans="1:21" ht="31.5">
      <c r="A381" s="149" t="s">
        <v>60</v>
      </c>
      <c r="B381" s="171" t="s">
        <v>689</v>
      </c>
      <c r="C381" s="134"/>
      <c r="D381" s="148"/>
      <c r="E381" s="148"/>
      <c r="F381" s="148"/>
      <c r="G381" s="148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 s="64"/>
    </row>
    <row r="382" spans="1:21" ht="27">
      <c r="A382" s="149"/>
      <c r="B382" s="139" t="s">
        <v>31</v>
      </c>
      <c r="C382" s="134"/>
      <c r="D382" s="148"/>
      <c r="E382" s="148"/>
      <c r="F382" s="148"/>
      <c r="G382" s="148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 s="64"/>
    </row>
    <row r="383" spans="1:21" ht="18">
      <c r="A383" s="149" t="s">
        <v>61</v>
      </c>
      <c r="B383" s="171" t="s">
        <v>689</v>
      </c>
      <c r="C383" s="134"/>
      <c r="D383" s="148"/>
      <c r="E383" s="148"/>
      <c r="F383" s="148"/>
      <c r="G383" s="148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 s="64"/>
    </row>
    <row r="384" spans="1:21" ht="27">
      <c r="A384" s="149"/>
      <c r="B384" s="139" t="s">
        <v>31</v>
      </c>
      <c r="C384" s="134"/>
      <c r="D384" s="148"/>
      <c r="E384" s="148"/>
      <c r="F384" s="148"/>
      <c r="G384" s="148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 s="64"/>
    </row>
    <row r="385" spans="1:21" ht="21">
      <c r="A385" s="149" t="s">
        <v>62</v>
      </c>
      <c r="B385" s="171" t="s">
        <v>689</v>
      </c>
      <c r="C385" s="134"/>
      <c r="D385" s="148"/>
      <c r="E385" s="148"/>
      <c r="F385" s="148"/>
      <c r="G385" s="148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 s="64"/>
    </row>
    <row r="386" spans="1:21" ht="27">
      <c r="A386" s="149"/>
      <c r="B386" s="139" t="s">
        <v>31</v>
      </c>
      <c r="C386" s="134"/>
      <c r="D386" s="148"/>
      <c r="E386" s="148"/>
      <c r="F386" s="148"/>
      <c r="G386" s="148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 s="64"/>
    </row>
    <row r="387" spans="1:21" ht="31.5">
      <c r="A387" s="149" t="s">
        <v>63</v>
      </c>
      <c r="B387" s="171" t="s">
        <v>689</v>
      </c>
      <c r="C387" s="134"/>
      <c r="D387" s="148"/>
      <c r="E387" s="148"/>
      <c r="F387" s="148"/>
      <c r="G387" s="148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 s="64"/>
    </row>
    <row r="388" spans="1:21" ht="27">
      <c r="A388" s="149"/>
      <c r="B388" s="139" t="s">
        <v>31</v>
      </c>
      <c r="C388" s="134"/>
      <c r="D388" s="148"/>
      <c r="E388" s="148"/>
      <c r="F388" s="148"/>
      <c r="G388" s="14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 s="64"/>
    </row>
    <row r="389" spans="1:21" ht="21">
      <c r="A389" s="149" t="s">
        <v>64</v>
      </c>
      <c r="B389" s="171" t="s">
        <v>689</v>
      </c>
      <c r="C389" s="134"/>
      <c r="D389" s="148"/>
      <c r="E389" s="148"/>
      <c r="F389" s="148"/>
      <c r="G389" s="148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 s="64"/>
    </row>
    <row r="390" spans="1:21" ht="27">
      <c r="A390" s="149"/>
      <c r="B390" s="139" t="s">
        <v>31</v>
      </c>
      <c r="C390" s="134"/>
      <c r="D390" s="148"/>
      <c r="E390" s="148"/>
      <c r="F390" s="148"/>
      <c r="G390" s="148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 s="64"/>
    </row>
    <row r="391" spans="1:21" ht="42">
      <c r="A391" s="160" t="s">
        <v>65</v>
      </c>
      <c r="B391" s="139"/>
      <c r="C391" s="394"/>
      <c r="D391" s="397"/>
      <c r="E391" s="397"/>
      <c r="F391" s="397"/>
      <c r="G391" s="148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 s="64"/>
    </row>
    <row r="392" spans="1:21" ht="18">
      <c r="A392" s="149" t="s">
        <v>66</v>
      </c>
      <c r="B392" s="171" t="s">
        <v>689</v>
      </c>
      <c r="C392" s="396"/>
      <c r="D392" s="398"/>
      <c r="E392" s="398"/>
      <c r="F392" s="398"/>
      <c r="G392" s="148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 s="64"/>
    </row>
    <row r="393" spans="1:21" ht="12.75">
      <c r="A393" s="149" t="s">
        <v>192</v>
      </c>
      <c r="B393" s="139"/>
      <c r="C393" s="134"/>
      <c r="D393" s="398"/>
      <c r="E393" s="398"/>
      <c r="F393" s="398"/>
      <c r="G393" s="148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 s="64"/>
    </row>
    <row r="394" spans="1:21" ht="18">
      <c r="A394" s="157" t="s">
        <v>67</v>
      </c>
      <c r="B394" s="171" t="s">
        <v>689</v>
      </c>
      <c r="C394" s="134"/>
      <c r="D394" s="398"/>
      <c r="E394" s="398"/>
      <c r="F394" s="398"/>
      <c r="G394" s="148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 s="64"/>
    </row>
    <row r="395" spans="1:21" ht="18">
      <c r="A395" s="157" t="s">
        <v>68</v>
      </c>
      <c r="B395" s="171" t="s">
        <v>689</v>
      </c>
      <c r="C395" s="134"/>
      <c r="D395" s="398"/>
      <c r="E395" s="398"/>
      <c r="F395" s="398"/>
      <c r="G395" s="148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 s="64"/>
    </row>
    <row r="396" spans="1:21" ht="18">
      <c r="A396" s="149" t="s">
        <v>69</v>
      </c>
      <c r="B396" s="171" t="s">
        <v>689</v>
      </c>
      <c r="C396" s="134"/>
      <c r="D396" s="398"/>
      <c r="E396" s="398"/>
      <c r="F396" s="398"/>
      <c r="G396" s="148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 s="64"/>
    </row>
    <row r="397" spans="1:21" ht="12.75">
      <c r="A397" s="149" t="s">
        <v>192</v>
      </c>
      <c r="B397" s="139"/>
      <c r="C397" s="134"/>
      <c r="D397" s="398"/>
      <c r="E397" s="398"/>
      <c r="F397" s="398"/>
      <c r="G397" s="148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 s="64"/>
    </row>
    <row r="398" spans="1:21" ht="18">
      <c r="A398" s="157" t="s">
        <v>70</v>
      </c>
      <c r="B398" s="171" t="s">
        <v>689</v>
      </c>
      <c r="C398" s="134"/>
      <c r="D398" s="398"/>
      <c r="E398" s="398"/>
      <c r="F398" s="398"/>
      <c r="G398" s="14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 s="64"/>
    </row>
    <row r="399" spans="1:21" ht="18">
      <c r="A399" s="173" t="s">
        <v>71</v>
      </c>
      <c r="B399" s="171" t="s">
        <v>689</v>
      </c>
      <c r="C399" s="134"/>
      <c r="D399" s="398"/>
      <c r="E399" s="398"/>
      <c r="F399" s="398"/>
      <c r="G399" s="148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 s="64"/>
    </row>
    <row r="400" spans="1:21" ht="18">
      <c r="A400" s="157" t="s">
        <v>72</v>
      </c>
      <c r="B400" s="171" t="s">
        <v>689</v>
      </c>
      <c r="C400" s="134"/>
      <c r="D400" s="398"/>
      <c r="E400" s="398"/>
      <c r="F400" s="398"/>
      <c r="G400" s="148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 s="64"/>
    </row>
    <row r="401" spans="1:21" ht="18">
      <c r="A401" s="157" t="s">
        <v>73</v>
      </c>
      <c r="B401" s="171" t="s">
        <v>689</v>
      </c>
      <c r="C401" s="134"/>
      <c r="D401" s="398"/>
      <c r="E401" s="398"/>
      <c r="F401" s="398"/>
      <c r="G401" s="148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 s="64"/>
    </row>
    <row r="402" spans="1:21" ht="12.75">
      <c r="A402" s="157" t="s">
        <v>256</v>
      </c>
      <c r="B402" s="139"/>
      <c r="C402" s="134"/>
      <c r="D402" s="398"/>
      <c r="E402" s="398"/>
      <c r="F402" s="398"/>
      <c r="G402" s="148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 s="64"/>
    </row>
    <row r="403" spans="1:21" ht="18">
      <c r="A403" s="173" t="s">
        <v>74</v>
      </c>
      <c r="B403" s="171" t="s">
        <v>689</v>
      </c>
      <c r="C403" s="134"/>
      <c r="D403" s="398"/>
      <c r="E403" s="398"/>
      <c r="F403" s="398"/>
      <c r="G403" s="148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 s="64"/>
    </row>
    <row r="404" spans="1:21" ht="21">
      <c r="A404" s="174" t="s">
        <v>75</v>
      </c>
      <c r="B404" s="171" t="s">
        <v>689</v>
      </c>
      <c r="C404" s="134"/>
      <c r="D404" s="398"/>
      <c r="E404" s="398"/>
      <c r="F404" s="398"/>
      <c r="G404" s="148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 s="64"/>
    </row>
    <row r="405" spans="1:21" ht="18">
      <c r="A405" s="173" t="s">
        <v>76</v>
      </c>
      <c r="B405" s="171" t="s">
        <v>689</v>
      </c>
      <c r="C405" s="134"/>
      <c r="D405" s="398"/>
      <c r="E405" s="398"/>
      <c r="F405" s="398"/>
      <c r="G405" s="148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 s="64"/>
    </row>
    <row r="406" spans="1:21" ht="18">
      <c r="A406" s="157" t="s">
        <v>77</v>
      </c>
      <c r="B406" s="171" t="s">
        <v>689</v>
      </c>
      <c r="C406" s="134"/>
      <c r="D406" s="398"/>
      <c r="E406" s="398"/>
      <c r="F406" s="398"/>
      <c r="G406" s="148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 s="64"/>
    </row>
    <row r="407" spans="1:21" ht="18">
      <c r="A407" s="157" t="s">
        <v>78</v>
      </c>
      <c r="B407" s="171" t="s">
        <v>689</v>
      </c>
      <c r="C407" s="134"/>
      <c r="D407" s="399"/>
      <c r="E407" s="399"/>
      <c r="F407" s="399"/>
      <c r="G407" s="148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 s="64"/>
    </row>
    <row r="408" spans="1:21" ht="18">
      <c r="A408" s="173" t="s">
        <v>79</v>
      </c>
      <c r="B408" s="171" t="s">
        <v>689</v>
      </c>
      <c r="C408" s="134"/>
      <c r="D408" s="156"/>
      <c r="E408" s="156"/>
      <c r="F408" s="156"/>
      <c r="G408" s="14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 s="64"/>
    </row>
    <row r="409" spans="1:21" ht="42">
      <c r="A409" s="160" t="s">
        <v>80</v>
      </c>
      <c r="B409" s="139" t="s">
        <v>689</v>
      </c>
      <c r="C409" s="134"/>
      <c r="D409" s="148"/>
      <c r="E409" s="148"/>
      <c r="F409" s="148"/>
      <c r="G409" s="148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 s="64"/>
    </row>
    <row r="410" spans="1:21" ht="12.75">
      <c r="A410" s="138" t="s">
        <v>81</v>
      </c>
      <c r="B410" s="139"/>
      <c r="C410" s="134"/>
      <c r="D410" s="148"/>
      <c r="E410" s="148"/>
      <c r="F410" s="148"/>
      <c r="G410" s="148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 s="64"/>
    </row>
    <row r="411" spans="1:21" ht="18">
      <c r="A411" s="149" t="s">
        <v>82</v>
      </c>
      <c r="B411" s="139" t="s">
        <v>689</v>
      </c>
      <c r="C411" s="134"/>
      <c r="D411" s="148"/>
      <c r="E411" s="148"/>
      <c r="F411" s="148"/>
      <c r="G411" s="148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 s="64"/>
    </row>
    <row r="412" spans="1:21" ht="21">
      <c r="A412" s="149" t="s">
        <v>83</v>
      </c>
      <c r="B412" s="139" t="s">
        <v>689</v>
      </c>
      <c r="C412" s="134"/>
      <c r="D412" s="148"/>
      <c r="E412" s="148"/>
      <c r="F412" s="148"/>
      <c r="G412" s="148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 s="64"/>
    </row>
    <row r="413" spans="1:21" ht="12.75">
      <c r="A413" s="160" t="s">
        <v>672</v>
      </c>
      <c r="B413" s="139" t="s">
        <v>84</v>
      </c>
      <c r="C413" s="134"/>
      <c r="D413" s="397"/>
      <c r="E413" s="397"/>
      <c r="F413" s="397"/>
      <c r="G413" s="397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 s="64"/>
    </row>
    <row r="414" spans="1:21" ht="12.75">
      <c r="A414" s="175"/>
      <c r="B414" s="139" t="s">
        <v>677</v>
      </c>
      <c r="C414" s="134"/>
      <c r="D414" s="398"/>
      <c r="E414" s="398"/>
      <c r="F414" s="398"/>
      <c r="G414" s="398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 s="64"/>
    </row>
    <row r="415" spans="1:21" ht="12.75">
      <c r="A415" s="149" t="s">
        <v>85</v>
      </c>
      <c r="B415" s="139" t="s">
        <v>84</v>
      </c>
      <c r="C415" s="134"/>
      <c r="D415" s="398"/>
      <c r="E415" s="398"/>
      <c r="F415" s="398"/>
      <c r="G415" s="398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 s="64"/>
    </row>
    <row r="416" spans="1:21" ht="12.75">
      <c r="A416" s="149"/>
      <c r="B416" s="139" t="s">
        <v>677</v>
      </c>
      <c r="C416" s="134"/>
      <c r="D416" s="398"/>
      <c r="E416" s="398"/>
      <c r="F416" s="398"/>
      <c r="G416" s="398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 s="64"/>
    </row>
    <row r="417" spans="1:21" ht="12.75">
      <c r="A417" s="149" t="s">
        <v>86</v>
      </c>
      <c r="B417" s="139" t="s">
        <v>84</v>
      </c>
      <c r="C417" s="134"/>
      <c r="D417" s="398"/>
      <c r="E417" s="398"/>
      <c r="F417" s="398"/>
      <c r="G417" s="398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 s="64"/>
    </row>
    <row r="418" spans="1:21" ht="12.75">
      <c r="A418" s="149"/>
      <c r="B418" s="139" t="s">
        <v>677</v>
      </c>
      <c r="C418" s="134"/>
      <c r="D418" s="398"/>
      <c r="E418" s="398"/>
      <c r="F418" s="398"/>
      <c r="G418" s="39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 s="64"/>
    </row>
    <row r="419" spans="1:21" ht="31.5">
      <c r="A419" s="149" t="s">
        <v>87</v>
      </c>
      <c r="B419" s="139" t="s">
        <v>84</v>
      </c>
      <c r="C419" s="134"/>
      <c r="D419" s="399"/>
      <c r="E419" s="399"/>
      <c r="F419" s="399"/>
      <c r="G419" s="39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 s="64"/>
    </row>
    <row r="420" spans="1:21" ht="12.75">
      <c r="A420" s="175"/>
      <c r="B420" s="139" t="s">
        <v>677</v>
      </c>
      <c r="C420" s="134"/>
      <c r="D420" s="148"/>
      <c r="E420" s="148"/>
      <c r="F420" s="148"/>
      <c r="G420" s="148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 s="64"/>
    </row>
    <row r="421" spans="1:21" ht="21">
      <c r="A421" s="138" t="s">
        <v>88</v>
      </c>
      <c r="B421" s="139" t="s">
        <v>689</v>
      </c>
      <c r="C421" s="134"/>
      <c r="D421" s="148"/>
      <c r="E421" s="148"/>
      <c r="F421" s="148"/>
      <c r="G421" s="148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 s="64"/>
    </row>
    <row r="422" spans="1:21" ht="18">
      <c r="A422" s="149"/>
      <c r="B422" s="139" t="s">
        <v>690</v>
      </c>
      <c r="C422" s="134"/>
      <c r="D422" s="148"/>
      <c r="E422" s="148"/>
      <c r="F422" s="148"/>
      <c r="G422" s="148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 s="64"/>
    </row>
    <row r="423" spans="1:21" ht="12.75">
      <c r="A423" s="149"/>
      <c r="B423" s="139" t="s">
        <v>691</v>
      </c>
      <c r="C423" s="134"/>
      <c r="D423" s="148"/>
      <c r="E423" s="148"/>
      <c r="F423" s="148"/>
      <c r="G423" s="148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 s="64"/>
    </row>
    <row r="424" spans="1:21" ht="12.75">
      <c r="A424" s="175"/>
      <c r="B424" s="139"/>
      <c r="C424" s="134"/>
      <c r="D424" s="148"/>
      <c r="E424" s="148"/>
      <c r="F424" s="148"/>
      <c r="G424" s="148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 s="64"/>
    </row>
    <row r="425" spans="1:21" ht="18">
      <c r="A425" s="138" t="s">
        <v>89</v>
      </c>
      <c r="B425" s="139" t="s">
        <v>689</v>
      </c>
      <c r="C425" s="134"/>
      <c r="D425" s="397"/>
      <c r="E425" s="397"/>
      <c r="F425" s="397"/>
      <c r="G425" s="148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 s="64"/>
    </row>
    <row r="426" spans="1:21" ht="21">
      <c r="A426" s="138" t="s">
        <v>90</v>
      </c>
      <c r="B426" s="139" t="s">
        <v>689</v>
      </c>
      <c r="C426" s="134"/>
      <c r="D426" s="398"/>
      <c r="E426" s="398"/>
      <c r="F426" s="398"/>
      <c r="G426" s="148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 s="64"/>
    </row>
    <row r="427" spans="1:21" ht="21">
      <c r="A427" s="138" t="s">
        <v>91</v>
      </c>
      <c r="B427" s="139" t="s">
        <v>689</v>
      </c>
      <c r="C427" s="134"/>
      <c r="D427" s="399"/>
      <c r="E427" s="399"/>
      <c r="F427" s="399"/>
      <c r="G427" s="148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 s="64"/>
    </row>
    <row r="428" spans="1:21" ht="12.75">
      <c r="A428" s="164"/>
      <c r="B428" s="164"/>
      <c r="C428"/>
      <c r="D428" s="176"/>
      <c r="E428" s="176"/>
      <c r="F428" s="176"/>
      <c r="G428" s="176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 s="64"/>
    </row>
    <row r="429" spans="1:21" ht="14.25">
      <c r="A429" s="215" t="s">
        <v>92</v>
      </c>
      <c r="B429" s="151"/>
      <c r="C429" s="134"/>
      <c r="D429" s="148"/>
      <c r="E429" s="148"/>
      <c r="F429" s="148"/>
      <c r="G429" s="148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 s="64"/>
    </row>
    <row r="430" spans="1:21" ht="12.75">
      <c r="A430" s="214" t="s">
        <v>673</v>
      </c>
      <c r="B430" s="133"/>
      <c r="C430" s="134"/>
      <c r="D430" s="148"/>
      <c r="E430" s="148"/>
      <c r="F430" s="148"/>
      <c r="G430" s="148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 s="64"/>
    </row>
    <row r="431" spans="1:21" ht="12.75">
      <c r="A431" s="132" t="s">
        <v>324</v>
      </c>
      <c r="B431" s="133" t="s">
        <v>674</v>
      </c>
      <c r="C431" s="134"/>
      <c r="D431" s="394"/>
      <c r="E431" s="397"/>
      <c r="F431" s="397"/>
      <c r="G431" s="397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 s="64"/>
    </row>
    <row r="432" spans="1:21" ht="12.75">
      <c r="A432" s="217" t="s">
        <v>325</v>
      </c>
      <c r="B432" s="133" t="s">
        <v>674</v>
      </c>
      <c r="C432" s="155"/>
      <c r="D432" s="395"/>
      <c r="E432" s="398"/>
      <c r="F432" s="398"/>
      <c r="G432" s="398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 s="64"/>
    </row>
    <row r="433" spans="1:21" ht="12.75">
      <c r="A433" s="132" t="s">
        <v>675</v>
      </c>
      <c r="B433" s="133" t="s">
        <v>674</v>
      </c>
      <c r="C433" s="177"/>
      <c r="D433" s="148"/>
      <c r="E433" s="148"/>
      <c r="F433" s="148"/>
      <c r="G433" s="148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 s="64"/>
    </row>
    <row r="434" spans="1:21" ht="12.75">
      <c r="A434" s="132" t="s">
        <v>326</v>
      </c>
      <c r="B434" s="133" t="s">
        <v>674</v>
      </c>
      <c r="C434" s="178"/>
      <c r="D434" s="148"/>
      <c r="E434" s="148"/>
      <c r="F434" s="148"/>
      <c r="G434" s="148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 s="64"/>
    </row>
    <row r="435" spans="1:21" ht="12.75">
      <c r="A435" s="137" t="s">
        <v>327</v>
      </c>
      <c r="B435" s="133" t="s">
        <v>674</v>
      </c>
      <c r="C435" s="394"/>
      <c r="D435" s="148"/>
      <c r="E435" s="148"/>
      <c r="F435" s="148"/>
      <c r="G435" s="148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 s="64"/>
    </row>
    <row r="436" spans="1:21" ht="12.75">
      <c r="A436" s="137" t="s">
        <v>93</v>
      </c>
      <c r="B436" s="133" t="s">
        <v>674</v>
      </c>
      <c r="C436" s="395"/>
      <c r="D436" s="148"/>
      <c r="E436" s="148"/>
      <c r="F436" s="148"/>
      <c r="G436" s="148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 s="64"/>
    </row>
    <row r="437" spans="1:21" ht="12.75">
      <c r="A437" s="132" t="s">
        <v>328</v>
      </c>
      <c r="B437" s="133" t="s">
        <v>674</v>
      </c>
      <c r="C437" s="395"/>
      <c r="D437" s="148"/>
      <c r="E437" s="148"/>
      <c r="F437" s="148"/>
      <c r="G437" s="148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 s="64"/>
    </row>
    <row r="438" spans="1:21" ht="21">
      <c r="A438" s="132" t="s">
        <v>329</v>
      </c>
      <c r="B438" s="133" t="s">
        <v>674</v>
      </c>
      <c r="C438" s="395"/>
      <c r="D438" s="148"/>
      <c r="E438" s="148"/>
      <c r="F438" s="148"/>
      <c r="G438" s="14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 s="64"/>
    </row>
    <row r="439" spans="1:21" ht="12.75">
      <c r="A439" s="137" t="s">
        <v>192</v>
      </c>
      <c r="B439" s="133"/>
      <c r="C439" s="395"/>
      <c r="D439" s="148"/>
      <c r="E439" s="148"/>
      <c r="F439" s="148"/>
      <c r="G439" s="148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 s="64"/>
    </row>
    <row r="440" spans="1:21" ht="12.75">
      <c r="A440" s="137" t="s">
        <v>330</v>
      </c>
      <c r="B440" s="133" t="s">
        <v>674</v>
      </c>
      <c r="C440" s="395"/>
      <c r="D440" s="148"/>
      <c r="E440" s="148"/>
      <c r="F440" s="148"/>
      <c r="G440" s="148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 s="64"/>
    </row>
    <row r="441" spans="1:21" ht="12.75">
      <c r="A441" s="137" t="s">
        <v>331</v>
      </c>
      <c r="B441" s="133" t="s">
        <v>674</v>
      </c>
      <c r="C441" s="395"/>
      <c r="D441" s="148"/>
      <c r="E441" s="148"/>
      <c r="F441" s="148"/>
      <c r="G441" s="148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 s="64"/>
    </row>
    <row r="442" spans="1:21" ht="12.75">
      <c r="A442" s="132" t="s">
        <v>332</v>
      </c>
      <c r="B442" s="133" t="s">
        <v>674</v>
      </c>
      <c r="C442" s="395"/>
      <c r="D442" s="148"/>
      <c r="E442" s="148"/>
      <c r="F442" s="148"/>
      <c r="G442" s="148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 s="64"/>
    </row>
    <row r="443" spans="1:21" ht="12.75">
      <c r="A443" s="132" t="s">
        <v>333</v>
      </c>
      <c r="B443" s="133" t="s">
        <v>674</v>
      </c>
      <c r="C443" s="395"/>
      <c r="D443" s="148"/>
      <c r="E443" s="148"/>
      <c r="F443" s="148"/>
      <c r="G443" s="148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 s="64"/>
    </row>
    <row r="444" spans="1:21" ht="21">
      <c r="A444" s="132" t="s">
        <v>334</v>
      </c>
      <c r="B444" s="133" t="s">
        <v>674</v>
      </c>
      <c r="C444" s="395"/>
      <c r="D444" s="148"/>
      <c r="E444" s="148"/>
      <c r="F444" s="148"/>
      <c r="G444" s="148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 s="64"/>
    </row>
    <row r="445" spans="1:21" ht="12.75">
      <c r="A445" s="132" t="s">
        <v>192</v>
      </c>
      <c r="B445" s="133"/>
      <c r="C445" s="395"/>
      <c r="D445" s="148"/>
      <c r="E445" s="148"/>
      <c r="F445" s="148"/>
      <c r="G445" s="148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 s="64"/>
    </row>
    <row r="446" spans="1:21" ht="12.75">
      <c r="A446" s="137" t="s">
        <v>94</v>
      </c>
      <c r="B446" s="133" t="s">
        <v>674</v>
      </c>
      <c r="C446" s="395"/>
      <c r="D446" s="148"/>
      <c r="E446" s="148"/>
      <c r="F446" s="148"/>
      <c r="G446" s="148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 s="64"/>
    </row>
    <row r="447" spans="1:21" ht="12.75">
      <c r="A447" s="132" t="s">
        <v>353</v>
      </c>
      <c r="B447" s="133" t="s">
        <v>674</v>
      </c>
      <c r="C447" s="396"/>
      <c r="D447" s="148"/>
      <c r="E447" s="148"/>
      <c r="F447" s="148"/>
      <c r="G447" s="148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 s="64"/>
    </row>
    <row r="448" spans="1:21" ht="12.75">
      <c r="A448" s="132" t="s">
        <v>190</v>
      </c>
      <c r="B448" s="133" t="s">
        <v>674</v>
      </c>
      <c r="C448" s="134"/>
      <c r="D448" s="148"/>
      <c r="E448" s="148"/>
      <c r="F448" s="148"/>
      <c r="G448" s="1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 s="64"/>
    </row>
    <row r="449" spans="1:21" ht="12.75">
      <c r="A449" s="132" t="s">
        <v>202</v>
      </c>
      <c r="B449" s="133" t="s">
        <v>674</v>
      </c>
      <c r="C449" s="394"/>
      <c r="D449" s="148"/>
      <c r="E449" s="148"/>
      <c r="F449" s="148"/>
      <c r="G449" s="148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 s="64"/>
    </row>
    <row r="450" spans="1:21" ht="12.75">
      <c r="A450" s="218" t="s">
        <v>335</v>
      </c>
      <c r="B450" s="133" t="s">
        <v>674</v>
      </c>
      <c r="C450" s="395"/>
      <c r="D450" s="148"/>
      <c r="E450" s="148"/>
      <c r="F450" s="148"/>
      <c r="G450" s="148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 s="64"/>
    </row>
    <row r="451" spans="1:21" ht="21">
      <c r="A451" s="132" t="s">
        <v>336</v>
      </c>
      <c r="B451" s="133" t="s">
        <v>674</v>
      </c>
      <c r="C451" s="395"/>
      <c r="D451" s="148"/>
      <c r="E451" s="148"/>
      <c r="F451" s="148"/>
      <c r="G451" s="148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 s="64"/>
    </row>
    <row r="452" spans="1:21" ht="21">
      <c r="A452" s="132" t="s">
        <v>203</v>
      </c>
      <c r="B452" s="133" t="s">
        <v>674</v>
      </c>
      <c r="C452" s="395"/>
      <c r="D452" s="148"/>
      <c r="E452" s="148"/>
      <c r="F452" s="148"/>
      <c r="G452" s="148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 s="64"/>
    </row>
    <row r="453" spans="1:21" ht="12.75">
      <c r="A453" s="137" t="s">
        <v>244</v>
      </c>
      <c r="B453" s="133" t="s">
        <v>674</v>
      </c>
      <c r="C453" s="395"/>
      <c r="D453" s="148"/>
      <c r="E453" s="148"/>
      <c r="F453" s="148"/>
      <c r="G453" s="148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 s="64"/>
    </row>
    <row r="454" spans="1:21" ht="31.5">
      <c r="A454" s="137" t="s">
        <v>95</v>
      </c>
      <c r="B454" s="133" t="s">
        <v>674</v>
      </c>
      <c r="C454" s="395"/>
      <c r="D454" s="148"/>
      <c r="E454" s="148"/>
      <c r="F454" s="148"/>
      <c r="G454" s="148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 s="64"/>
    </row>
    <row r="455" spans="1:21" ht="21">
      <c r="A455" s="132" t="s">
        <v>204</v>
      </c>
      <c r="B455" s="133" t="s">
        <v>674</v>
      </c>
      <c r="C455" s="395"/>
      <c r="D455" s="148"/>
      <c r="E455" s="148"/>
      <c r="F455" s="148"/>
      <c r="G455" s="148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 s="64"/>
    </row>
    <row r="456" spans="1:21" ht="12.75">
      <c r="A456" s="137" t="s">
        <v>74</v>
      </c>
      <c r="B456" s="133" t="s">
        <v>674</v>
      </c>
      <c r="C456" s="396"/>
      <c r="D456" s="148"/>
      <c r="E456" s="148"/>
      <c r="F456" s="148"/>
      <c r="G456" s="148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 s="64"/>
    </row>
    <row r="457" spans="1:21" ht="12.75">
      <c r="A457" s="137" t="s">
        <v>96</v>
      </c>
      <c r="B457" s="133" t="s">
        <v>674</v>
      </c>
      <c r="C457" s="179"/>
      <c r="D457" s="148"/>
      <c r="E457" s="148"/>
      <c r="F457" s="148"/>
      <c r="G457" s="148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 s="64"/>
    </row>
    <row r="458" spans="1:21" ht="12.75">
      <c r="A458" s="219" t="s">
        <v>205</v>
      </c>
      <c r="B458" s="133" t="s">
        <v>674</v>
      </c>
      <c r="C458" s="394"/>
      <c r="D458" s="148"/>
      <c r="E458" s="148"/>
      <c r="F458" s="148"/>
      <c r="G458" s="14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 s="64"/>
    </row>
    <row r="459" spans="1:21" ht="12.75">
      <c r="A459" s="214" t="s">
        <v>206</v>
      </c>
      <c r="B459" s="133"/>
      <c r="C459" s="395"/>
      <c r="D459" s="148"/>
      <c r="E459" s="148"/>
      <c r="F459" s="148"/>
      <c r="G459" s="148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 s="64"/>
    </row>
    <row r="460" spans="1:21" ht="21">
      <c r="A460" s="132" t="s">
        <v>337</v>
      </c>
      <c r="B460" s="133" t="s">
        <v>674</v>
      </c>
      <c r="C460" s="395"/>
      <c r="D460" s="148"/>
      <c r="E460" s="148"/>
      <c r="F460" s="148"/>
      <c r="G460" s="148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 s="64"/>
    </row>
    <row r="461" spans="1:21" ht="12.75">
      <c r="A461" s="132" t="s">
        <v>192</v>
      </c>
      <c r="B461" s="133"/>
      <c r="C461" s="395"/>
      <c r="D461" s="148"/>
      <c r="E461" s="148"/>
      <c r="F461" s="148"/>
      <c r="G461" s="148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 s="64"/>
    </row>
    <row r="462" spans="1:21" ht="12.75">
      <c r="A462" s="137" t="s">
        <v>338</v>
      </c>
      <c r="B462" s="133" t="s">
        <v>674</v>
      </c>
      <c r="C462" s="395"/>
      <c r="D462" s="148"/>
      <c r="E462" s="148"/>
      <c r="F462" s="148"/>
      <c r="G462" s="148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 s="64"/>
    </row>
    <row r="463" spans="1:21" ht="12.75">
      <c r="A463" s="132" t="s">
        <v>207</v>
      </c>
      <c r="B463" s="133" t="s">
        <v>674</v>
      </c>
      <c r="C463" s="395"/>
      <c r="D463" s="148"/>
      <c r="E463" s="148"/>
      <c r="F463" s="148"/>
      <c r="G463" s="148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 s="64"/>
    </row>
    <row r="464" spans="1:21" ht="12.75">
      <c r="A464" s="132" t="s">
        <v>97</v>
      </c>
      <c r="B464" s="133"/>
      <c r="C464" s="395"/>
      <c r="D464" s="148"/>
      <c r="E464" s="148"/>
      <c r="F464" s="148"/>
      <c r="G464" s="148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 s="64"/>
    </row>
    <row r="465" spans="1:21" ht="12.75">
      <c r="A465" s="137" t="s">
        <v>98</v>
      </c>
      <c r="B465" s="133" t="s">
        <v>674</v>
      </c>
      <c r="C465" s="395"/>
      <c r="D465" s="148"/>
      <c r="E465" s="148"/>
      <c r="F465" s="148"/>
      <c r="G465" s="148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 s="64"/>
    </row>
    <row r="466" spans="1:21" ht="12.75">
      <c r="A466" s="137" t="s">
        <v>339</v>
      </c>
      <c r="B466" s="133" t="s">
        <v>674</v>
      </c>
      <c r="C466" s="395"/>
      <c r="D466" s="148"/>
      <c r="E466" s="148"/>
      <c r="F466" s="148"/>
      <c r="G466" s="148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 s="64"/>
    </row>
    <row r="467" spans="1:21" ht="12.75">
      <c r="A467" s="132" t="s">
        <v>340</v>
      </c>
      <c r="B467" s="133" t="s">
        <v>674</v>
      </c>
      <c r="C467" s="395"/>
      <c r="D467" s="148"/>
      <c r="E467" s="148"/>
      <c r="F467" s="148"/>
      <c r="G467" s="148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 s="64"/>
    </row>
    <row r="468" spans="1:21" ht="21">
      <c r="A468" s="137" t="s">
        <v>342</v>
      </c>
      <c r="B468" s="133" t="s">
        <v>674</v>
      </c>
      <c r="C468" s="395"/>
      <c r="D468" s="148"/>
      <c r="E468" s="148"/>
      <c r="F468" s="148"/>
      <c r="G468" s="14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 s="64"/>
    </row>
    <row r="469" spans="1:21" ht="12.75">
      <c r="A469" s="137" t="s">
        <v>341</v>
      </c>
      <c r="B469" s="133" t="s">
        <v>674</v>
      </c>
      <c r="C469" s="395"/>
      <c r="D469" s="148"/>
      <c r="E469" s="148"/>
      <c r="F469" s="148"/>
      <c r="G469" s="148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 s="64"/>
    </row>
    <row r="470" spans="1:21" ht="12.75">
      <c r="A470" s="132" t="s">
        <v>343</v>
      </c>
      <c r="B470" s="133" t="s">
        <v>674</v>
      </c>
      <c r="C470" s="395"/>
      <c r="D470" s="148"/>
      <c r="E470" s="148"/>
      <c r="F470" s="148"/>
      <c r="G470" s="148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 s="64"/>
    </row>
    <row r="471" spans="1:21" ht="21">
      <c r="A471" s="132" t="s">
        <v>344</v>
      </c>
      <c r="B471" s="133" t="s">
        <v>674</v>
      </c>
      <c r="C471" s="395"/>
      <c r="D471" s="148"/>
      <c r="E471" s="148"/>
      <c r="F471" s="148"/>
      <c r="G471" s="148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 s="64"/>
    </row>
    <row r="472" spans="1:21" ht="12.75">
      <c r="A472" s="132" t="s">
        <v>345</v>
      </c>
      <c r="B472" s="133" t="s">
        <v>674</v>
      </c>
      <c r="C472" s="395"/>
      <c r="D472" s="148"/>
      <c r="E472" s="148"/>
      <c r="F472" s="148"/>
      <c r="G472" s="148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 s="63"/>
    </row>
    <row r="473" spans="1:21" ht="12.75">
      <c r="A473" s="132" t="s">
        <v>346</v>
      </c>
      <c r="B473" s="133" t="s">
        <v>674</v>
      </c>
      <c r="C473" s="395"/>
      <c r="D473" s="148"/>
      <c r="E473" s="148"/>
      <c r="F473" s="148"/>
      <c r="G473" s="148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 s="63"/>
    </row>
    <row r="474" spans="1:21" ht="12.75">
      <c r="A474" s="132" t="s">
        <v>347</v>
      </c>
      <c r="B474" s="133" t="s">
        <v>674</v>
      </c>
      <c r="C474" s="395"/>
      <c r="D474" s="148"/>
      <c r="E474" s="148"/>
      <c r="F474" s="148"/>
      <c r="G474" s="148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 s="63"/>
    </row>
    <row r="475" spans="1:21" ht="12.75">
      <c r="A475" s="132" t="s">
        <v>348</v>
      </c>
      <c r="B475" s="133" t="s">
        <v>674</v>
      </c>
      <c r="C475" s="395"/>
      <c r="D475" s="148"/>
      <c r="E475" s="148"/>
      <c r="F475" s="148"/>
      <c r="G475" s="148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 s="63"/>
    </row>
    <row r="476" spans="1:21" ht="12.75">
      <c r="A476" s="137" t="s">
        <v>192</v>
      </c>
      <c r="B476" s="133"/>
      <c r="C476" s="395"/>
      <c r="D476" s="148"/>
      <c r="E476" s="148"/>
      <c r="F476" s="148"/>
      <c r="G476" s="148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 s="63"/>
    </row>
    <row r="477" spans="1:21" ht="12.75">
      <c r="A477" s="137" t="s">
        <v>99</v>
      </c>
      <c r="B477" s="133" t="s">
        <v>674</v>
      </c>
      <c r="C477" s="395"/>
      <c r="D477" s="148"/>
      <c r="E477" s="148"/>
      <c r="F477" s="148"/>
      <c r="G477" s="148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 s="63"/>
    </row>
    <row r="478" spans="1:21" ht="21">
      <c r="A478" s="137" t="s">
        <v>349</v>
      </c>
      <c r="B478" s="133" t="s">
        <v>674</v>
      </c>
      <c r="C478" s="395"/>
      <c r="D478" s="148"/>
      <c r="E478" s="148"/>
      <c r="F478" s="148"/>
      <c r="G478" s="14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 s="63"/>
    </row>
    <row r="479" spans="1:21" ht="12.75">
      <c r="A479" s="137" t="s">
        <v>350</v>
      </c>
      <c r="B479" s="133" t="s">
        <v>674</v>
      </c>
      <c r="C479" s="395"/>
      <c r="D479" s="148"/>
      <c r="E479" s="148"/>
      <c r="F479" s="148"/>
      <c r="G479" s="148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 s="63"/>
    </row>
    <row r="480" spans="1:21" ht="12.75">
      <c r="A480" s="137" t="s">
        <v>100</v>
      </c>
      <c r="B480" s="133" t="s">
        <v>674</v>
      </c>
      <c r="C480" s="395"/>
      <c r="D480" s="148"/>
      <c r="E480" s="148"/>
      <c r="F480" s="148"/>
      <c r="G480" s="148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 s="63"/>
    </row>
    <row r="481" spans="1:21" ht="12.75">
      <c r="A481" s="213" t="s">
        <v>256</v>
      </c>
      <c r="B481" s="133"/>
      <c r="C481" s="395"/>
      <c r="D481" s="148"/>
      <c r="E481" s="148"/>
      <c r="F481" s="148"/>
      <c r="G481" s="148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 s="63"/>
    </row>
    <row r="482" spans="1:21" ht="12.75">
      <c r="A482" s="213" t="s">
        <v>101</v>
      </c>
      <c r="B482" s="133" t="s">
        <v>674</v>
      </c>
      <c r="C482" s="395"/>
      <c r="D482" s="148"/>
      <c r="E482" s="148"/>
      <c r="F482" s="148"/>
      <c r="G482" s="148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 s="63"/>
    </row>
    <row r="483" spans="1:21" ht="12.75">
      <c r="A483" s="213" t="s">
        <v>102</v>
      </c>
      <c r="B483" s="133" t="s">
        <v>674</v>
      </c>
      <c r="C483" s="395"/>
      <c r="D483" s="148"/>
      <c r="E483" s="148"/>
      <c r="F483" s="148"/>
      <c r="G483" s="148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 s="64"/>
    </row>
    <row r="484" spans="1:21" ht="12.75">
      <c r="A484" s="213" t="s">
        <v>103</v>
      </c>
      <c r="B484" s="133" t="s">
        <v>674</v>
      </c>
      <c r="C484" s="395"/>
      <c r="D484" s="148"/>
      <c r="E484" s="148"/>
      <c r="F484" s="148"/>
      <c r="G484" s="148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 s="63"/>
    </row>
    <row r="485" spans="1:21" ht="21">
      <c r="A485" s="213" t="s">
        <v>104</v>
      </c>
      <c r="B485" s="133" t="s">
        <v>674</v>
      </c>
      <c r="C485" s="395"/>
      <c r="D485" s="148"/>
      <c r="E485" s="148"/>
      <c r="F485" s="148"/>
      <c r="G485" s="148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 s="63"/>
    </row>
    <row r="486" spans="1:21" ht="21">
      <c r="A486" s="213" t="s">
        <v>351</v>
      </c>
      <c r="B486" s="133" t="s">
        <v>674</v>
      </c>
      <c r="C486" s="395"/>
      <c r="D486" s="148"/>
      <c r="E486" s="148"/>
      <c r="F486" s="148"/>
      <c r="G486" s="148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 s="63"/>
    </row>
    <row r="487" spans="1:21" ht="12.75">
      <c r="A487" s="132" t="s">
        <v>580</v>
      </c>
      <c r="B487" s="133" t="s">
        <v>674</v>
      </c>
      <c r="C487" s="395"/>
      <c r="D487" s="148"/>
      <c r="E487" s="148"/>
      <c r="F487" s="148"/>
      <c r="G487" s="148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 s="63"/>
    </row>
    <row r="488" spans="1:21" ht="12.75">
      <c r="A488" s="218" t="s">
        <v>323</v>
      </c>
      <c r="B488" s="133" t="s">
        <v>674</v>
      </c>
      <c r="C488" s="395"/>
      <c r="D488" s="148"/>
      <c r="E488" s="148"/>
      <c r="F488" s="148"/>
      <c r="G488" s="14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 s="64"/>
    </row>
    <row r="489" spans="1:21" ht="21">
      <c r="A489" s="132" t="s">
        <v>352</v>
      </c>
      <c r="B489" s="133" t="s">
        <v>674</v>
      </c>
      <c r="C489" s="396"/>
      <c r="D489" s="148"/>
      <c r="E489" s="148"/>
      <c r="F489" s="148"/>
      <c r="G489" s="148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 s="63"/>
    </row>
    <row r="490" spans="2:21" ht="12.75">
      <c r="B490" s="133"/>
      <c r="C490" s="155"/>
      <c r="D490" s="148"/>
      <c r="E490" s="148"/>
      <c r="F490" s="148"/>
      <c r="G490" s="148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 s="63"/>
    </row>
    <row r="491" spans="1:21" ht="28.5">
      <c r="A491" s="167" t="s">
        <v>105</v>
      </c>
      <c r="B491" s="159"/>
      <c r="C491" s="134"/>
      <c r="D491" s="148"/>
      <c r="E491" s="148"/>
      <c r="F491" s="148"/>
      <c r="G491" s="148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 s="64"/>
    </row>
    <row r="492" spans="1:21" ht="12.75">
      <c r="A492" s="160" t="s">
        <v>358</v>
      </c>
      <c r="B492" s="139" t="s">
        <v>674</v>
      </c>
      <c r="C492" s="134"/>
      <c r="D492" s="397"/>
      <c r="E492" s="397"/>
      <c r="F492" s="148"/>
      <c r="G492" s="148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 s="64"/>
    </row>
    <row r="493" spans="1:21" s="42" customFormat="1" ht="12.75">
      <c r="A493" s="138" t="s">
        <v>256</v>
      </c>
      <c r="B493" s="139"/>
      <c r="C493" s="134"/>
      <c r="D493" s="398"/>
      <c r="E493" s="398"/>
      <c r="F493" s="148"/>
      <c r="G493" s="148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 s="64"/>
    </row>
    <row r="494" spans="1:21" s="42" customFormat="1" ht="12.75">
      <c r="A494" s="149" t="s">
        <v>106</v>
      </c>
      <c r="B494" s="139" t="s">
        <v>674</v>
      </c>
      <c r="C494" s="134"/>
      <c r="D494" s="398"/>
      <c r="E494" s="398"/>
      <c r="F494" s="148"/>
      <c r="G494" s="148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 s="64"/>
    </row>
    <row r="495" spans="1:21" ht="12.75">
      <c r="A495" s="149" t="s">
        <v>107</v>
      </c>
      <c r="B495" s="139" t="s">
        <v>674</v>
      </c>
      <c r="C495" s="134"/>
      <c r="D495" s="398"/>
      <c r="E495" s="398"/>
      <c r="F495" s="148"/>
      <c r="G495" s="148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 s="64"/>
    </row>
    <row r="496" spans="1:21" ht="12.75">
      <c r="A496" s="149" t="s">
        <v>108</v>
      </c>
      <c r="B496" s="139" t="s">
        <v>674</v>
      </c>
      <c r="C496" s="134"/>
      <c r="D496" s="398"/>
      <c r="E496" s="398"/>
      <c r="F496" s="148"/>
      <c r="G496" s="148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 s="64"/>
    </row>
    <row r="497" spans="1:21" s="42" customFormat="1" ht="12.75">
      <c r="A497" s="157" t="s">
        <v>109</v>
      </c>
      <c r="B497" s="139" t="s">
        <v>674</v>
      </c>
      <c r="C497" s="134"/>
      <c r="D497" s="398"/>
      <c r="E497" s="398"/>
      <c r="F497" s="148"/>
      <c r="G497" s="148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 s="64"/>
    </row>
    <row r="498" spans="1:21" s="42" customFormat="1" ht="12.75">
      <c r="A498" s="157" t="s">
        <v>110</v>
      </c>
      <c r="B498" s="139" t="s">
        <v>674</v>
      </c>
      <c r="C498" s="134"/>
      <c r="D498" s="398"/>
      <c r="E498" s="398"/>
      <c r="F498" s="148"/>
      <c r="G498" s="14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 s="64"/>
    </row>
    <row r="499" spans="1:21" ht="12.75">
      <c r="A499" s="157" t="s">
        <v>111</v>
      </c>
      <c r="B499" s="139" t="s">
        <v>674</v>
      </c>
      <c r="C499" s="134"/>
      <c r="D499" s="398"/>
      <c r="E499" s="398"/>
      <c r="F499" s="148"/>
      <c r="G499" s="148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 s="64"/>
    </row>
    <row r="500" spans="1:21" ht="12.75">
      <c r="A500" s="149" t="s">
        <v>112</v>
      </c>
      <c r="B500" s="139" t="s">
        <v>674</v>
      </c>
      <c r="C500" s="134"/>
      <c r="D500" s="398"/>
      <c r="E500" s="398"/>
      <c r="F500" s="148"/>
      <c r="G500" s="148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 s="64"/>
    </row>
    <row r="501" spans="1:21" ht="12.75">
      <c r="A501" s="149" t="s">
        <v>113</v>
      </c>
      <c r="B501" s="139" t="s">
        <v>674</v>
      </c>
      <c r="C501" s="134"/>
      <c r="D501" s="398"/>
      <c r="E501" s="398"/>
      <c r="F501" s="148"/>
      <c r="G501" s="148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 s="64"/>
    </row>
    <row r="502" spans="1:21" ht="21">
      <c r="A502" s="138" t="s">
        <v>360</v>
      </c>
      <c r="B502" s="139" t="s">
        <v>677</v>
      </c>
      <c r="C502" s="134"/>
      <c r="D502" s="398"/>
      <c r="E502" s="398"/>
      <c r="F502" s="148"/>
      <c r="G502" s="148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 s="64"/>
    </row>
    <row r="503" spans="1:21" s="42" customFormat="1" ht="21">
      <c r="A503" s="138" t="s">
        <v>114</v>
      </c>
      <c r="B503" s="139" t="s">
        <v>115</v>
      </c>
      <c r="C503" s="134"/>
      <c r="D503" s="398"/>
      <c r="E503" s="398"/>
      <c r="F503" s="148"/>
      <c r="G503" s="148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 s="64"/>
    </row>
    <row r="504" spans="1:21" ht="12.75">
      <c r="A504" s="160" t="s">
        <v>361</v>
      </c>
      <c r="B504" s="139" t="s">
        <v>674</v>
      </c>
      <c r="C504" s="134"/>
      <c r="D504" s="398"/>
      <c r="E504" s="398"/>
      <c r="F504" s="148"/>
      <c r="G504" s="148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 s="63"/>
    </row>
    <row r="505" spans="1:21" ht="12.75">
      <c r="A505" s="138" t="s">
        <v>256</v>
      </c>
      <c r="B505" s="139" t="s">
        <v>208</v>
      </c>
      <c r="C505" s="134"/>
      <c r="D505" s="398"/>
      <c r="E505" s="398"/>
      <c r="F505" s="148"/>
      <c r="G505" s="148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 s="63"/>
    </row>
    <row r="506" spans="1:21" ht="12.75">
      <c r="A506" s="149" t="s">
        <v>362</v>
      </c>
      <c r="B506" s="139" t="s">
        <v>674</v>
      </c>
      <c r="C506" s="134"/>
      <c r="D506" s="398"/>
      <c r="E506" s="398"/>
      <c r="F506" s="148"/>
      <c r="G506" s="148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 s="63"/>
    </row>
    <row r="507" spans="1:21" ht="12.75">
      <c r="A507" s="157" t="s">
        <v>116</v>
      </c>
      <c r="B507" s="139" t="s">
        <v>674</v>
      </c>
      <c r="C507" s="134"/>
      <c r="D507" s="398"/>
      <c r="E507" s="398"/>
      <c r="F507" s="148"/>
      <c r="G507" s="148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 s="63"/>
    </row>
    <row r="508" spans="1:21" s="42" customFormat="1" ht="21">
      <c r="A508" s="149" t="s">
        <v>363</v>
      </c>
      <c r="B508" s="139" t="s">
        <v>674</v>
      </c>
      <c r="C508" s="134"/>
      <c r="D508" s="398"/>
      <c r="E508" s="398"/>
      <c r="F508" s="148"/>
      <c r="G508" s="14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 s="63"/>
    </row>
    <row r="509" spans="1:21" ht="12.75">
      <c r="A509" s="149" t="s">
        <v>117</v>
      </c>
      <c r="B509" s="139" t="s">
        <v>674</v>
      </c>
      <c r="C509" s="134"/>
      <c r="D509" s="398"/>
      <c r="E509" s="398"/>
      <c r="F509" s="148"/>
      <c r="G509" s="148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 s="63"/>
    </row>
    <row r="510" spans="1:21" s="42" customFormat="1" ht="21">
      <c r="A510" s="138" t="s">
        <v>364</v>
      </c>
      <c r="B510" s="139" t="s">
        <v>674</v>
      </c>
      <c r="C510" s="134"/>
      <c r="D510" s="399"/>
      <c r="E510" s="399"/>
      <c r="F510" s="148"/>
      <c r="G510" s="148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 s="63"/>
    </row>
    <row r="511" spans="1:21" ht="31.5">
      <c r="A511" s="138" t="s">
        <v>118</v>
      </c>
      <c r="B511" s="139" t="s">
        <v>365</v>
      </c>
      <c r="C511" s="179"/>
      <c r="D511"/>
      <c r="E511" s="148"/>
      <c r="F511" s="148"/>
      <c r="G511" s="148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 s="63"/>
    </row>
    <row r="512" spans="1:21" ht="12.75">
      <c r="A512" s="138" t="s">
        <v>442</v>
      </c>
      <c r="B512" s="139" t="s">
        <v>677</v>
      </c>
      <c r="C512" s="134"/>
      <c r="D512" s="148"/>
      <c r="E512" s="148"/>
      <c r="F512" s="148"/>
      <c r="G512" s="148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 s="63"/>
    </row>
    <row r="513" spans="1:21" ht="21">
      <c r="A513" s="138" t="s">
        <v>119</v>
      </c>
      <c r="B513" s="139" t="s">
        <v>365</v>
      </c>
      <c r="C513" s="134"/>
      <c r="D513" s="148"/>
      <c r="E513" s="148"/>
      <c r="F513" s="148"/>
      <c r="G513" s="148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 s="63"/>
    </row>
    <row r="514" spans="1:21" ht="31.5">
      <c r="A514" s="138" t="s">
        <v>366</v>
      </c>
      <c r="B514" s="139" t="s">
        <v>284</v>
      </c>
      <c r="C514" s="134"/>
      <c r="D514" s="148"/>
      <c r="E514" s="148"/>
      <c r="F514" s="148"/>
      <c r="G514" s="148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 s="63"/>
    </row>
    <row r="515" spans="1:21" ht="12.75">
      <c r="A515" s="164"/>
      <c r="B515" s="164"/>
      <c r="C515"/>
      <c r="D515" s="176"/>
      <c r="E515" s="176"/>
      <c r="F515" s="176"/>
      <c r="G515" s="176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 s="63"/>
    </row>
    <row r="516" spans="1:21" ht="14.25">
      <c r="A516" s="167" t="s">
        <v>120</v>
      </c>
      <c r="B516" s="159"/>
      <c r="C516" s="134"/>
      <c r="D516" s="148"/>
      <c r="E516" s="148"/>
      <c r="F516" s="148"/>
      <c r="G516" s="148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 s="63"/>
    </row>
    <row r="517" spans="1:21" ht="12.75">
      <c r="A517" s="138" t="s">
        <v>354</v>
      </c>
      <c r="B517" s="139" t="s">
        <v>605</v>
      </c>
      <c r="C517" s="134"/>
      <c r="D517" s="397"/>
      <c r="E517" s="397"/>
      <c r="F517" s="397"/>
      <c r="G517" s="39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 s="63"/>
    </row>
    <row r="518" spans="1:21" ht="21">
      <c r="A518" s="160" t="s">
        <v>121</v>
      </c>
      <c r="B518" s="139" t="s">
        <v>605</v>
      </c>
      <c r="C518" s="134"/>
      <c r="D518" s="398"/>
      <c r="E518" s="398"/>
      <c r="F518" s="398"/>
      <c r="G518" s="39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 s="63"/>
    </row>
    <row r="519" spans="1:21" ht="21">
      <c r="A519" s="138" t="s">
        <v>122</v>
      </c>
      <c r="B519" s="139" t="s">
        <v>208</v>
      </c>
      <c r="C519" s="134"/>
      <c r="D519" s="398"/>
      <c r="E519" s="398"/>
      <c r="F519" s="398"/>
      <c r="G519" s="398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 s="63"/>
    </row>
    <row r="520" spans="1:21" ht="21">
      <c r="A520" s="149" t="s">
        <v>123</v>
      </c>
      <c r="B520" s="139" t="s">
        <v>605</v>
      </c>
      <c r="C520" s="134"/>
      <c r="D520" s="398"/>
      <c r="E520" s="398"/>
      <c r="F520" s="398"/>
      <c r="G520" s="398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 s="63"/>
    </row>
    <row r="521" spans="1:21" ht="21">
      <c r="A521" s="149" t="s">
        <v>124</v>
      </c>
      <c r="B521" s="139" t="s">
        <v>605</v>
      </c>
      <c r="C521" s="134"/>
      <c r="D521" s="398"/>
      <c r="E521" s="398"/>
      <c r="F521" s="398"/>
      <c r="G521" s="398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 s="63"/>
    </row>
    <row r="522" spans="1:21" ht="12.75">
      <c r="A522" s="149" t="s">
        <v>125</v>
      </c>
      <c r="B522" s="139" t="s">
        <v>605</v>
      </c>
      <c r="C522" s="134"/>
      <c r="D522" s="398"/>
      <c r="E522" s="398"/>
      <c r="F522" s="398"/>
      <c r="G522" s="398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 s="63"/>
    </row>
    <row r="523" spans="1:21" ht="21">
      <c r="A523" s="149" t="s">
        <v>126</v>
      </c>
      <c r="B523" s="139" t="s">
        <v>605</v>
      </c>
      <c r="C523" s="134"/>
      <c r="D523" s="398"/>
      <c r="E523" s="398"/>
      <c r="F523" s="398"/>
      <c r="G523" s="398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 s="63"/>
    </row>
    <row r="524" spans="1:21" ht="12.75">
      <c r="A524" s="149" t="s">
        <v>127</v>
      </c>
      <c r="B524" s="139" t="s">
        <v>605</v>
      </c>
      <c r="C524" s="134"/>
      <c r="D524" s="398"/>
      <c r="E524" s="398"/>
      <c r="F524" s="398"/>
      <c r="G524" s="398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 s="63"/>
    </row>
    <row r="525" spans="1:21" ht="12.75">
      <c r="A525" s="149" t="s">
        <v>128</v>
      </c>
      <c r="B525" s="139" t="s">
        <v>208</v>
      </c>
      <c r="C525" s="134"/>
      <c r="D525" s="398"/>
      <c r="E525" s="398"/>
      <c r="F525" s="398"/>
      <c r="G525" s="398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 s="63"/>
    </row>
    <row r="526" spans="1:21" ht="21">
      <c r="A526" s="157" t="s">
        <v>129</v>
      </c>
      <c r="B526" s="139" t="s">
        <v>605</v>
      </c>
      <c r="C526" s="134"/>
      <c r="D526" s="398"/>
      <c r="E526" s="398"/>
      <c r="F526" s="398"/>
      <c r="G526" s="398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 s="63"/>
    </row>
    <row r="527" spans="1:21" ht="12.75">
      <c r="A527" s="157" t="s">
        <v>130</v>
      </c>
      <c r="B527" s="139" t="s">
        <v>605</v>
      </c>
      <c r="C527" s="134"/>
      <c r="D527" s="398"/>
      <c r="E527" s="398"/>
      <c r="F527" s="398"/>
      <c r="G527" s="398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 s="63"/>
    </row>
    <row r="528" spans="1:21" ht="52.5">
      <c r="A528" s="157" t="s">
        <v>131</v>
      </c>
      <c r="B528" s="139" t="s">
        <v>605</v>
      </c>
      <c r="C528" s="134"/>
      <c r="D528" s="398"/>
      <c r="E528" s="398"/>
      <c r="F528" s="398"/>
      <c r="G528" s="39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 s="63"/>
    </row>
    <row r="529" spans="1:21" ht="21">
      <c r="A529" s="138" t="s">
        <v>132</v>
      </c>
      <c r="B529" s="139" t="s">
        <v>605</v>
      </c>
      <c r="C529" s="179"/>
      <c r="D529" s="398"/>
      <c r="E529" s="398"/>
      <c r="F529" s="398"/>
      <c r="G529" s="398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 s="63"/>
    </row>
    <row r="530" spans="1:21" s="42" customFormat="1" ht="21">
      <c r="A530" s="138" t="s">
        <v>355</v>
      </c>
      <c r="B530" s="139" t="s">
        <v>605</v>
      </c>
      <c r="C530" s="179"/>
      <c r="D530" s="399"/>
      <c r="E530" s="399"/>
      <c r="F530" s="399"/>
      <c r="G530" s="399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 s="63"/>
    </row>
    <row r="531" spans="1:21" s="42" customFormat="1" ht="12.75">
      <c r="A531" s="138" t="s">
        <v>440</v>
      </c>
      <c r="B531" s="139" t="s">
        <v>284</v>
      </c>
      <c r="C531" s="179"/>
      <c r="D531" s="148"/>
      <c r="E531" s="148"/>
      <c r="F531" s="148"/>
      <c r="G531" s="148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 s="63"/>
    </row>
    <row r="532" spans="1:21" ht="12.75">
      <c r="A532" s="138" t="s">
        <v>441</v>
      </c>
      <c r="B532" s="139" t="s">
        <v>284</v>
      </c>
      <c r="C532" s="179"/>
      <c r="D532" s="148"/>
      <c r="E532" s="148"/>
      <c r="F532" s="148"/>
      <c r="G532" s="148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 s="63"/>
    </row>
    <row r="533" spans="1:21" ht="21">
      <c r="A533" s="138" t="s">
        <v>356</v>
      </c>
      <c r="B533" s="139" t="s">
        <v>605</v>
      </c>
      <c r="C533" s="179"/>
      <c r="D533" s="148"/>
      <c r="E533" s="148"/>
      <c r="F533" s="180"/>
      <c r="G533" s="148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 s="64"/>
    </row>
    <row r="534" spans="1:21" ht="21">
      <c r="A534" s="138" t="s">
        <v>133</v>
      </c>
      <c r="B534" s="139" t="s">
        <v>605</v>
      </c>
      <c r="C534" s="179"/>
      <c r="D534" s="148"/>
      <c r="E534"/>
      <c r="F534" s="180"/>
      <c r="G534" s="181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 s="64"/>
    </row>
    <row r="535" spans="1:21" ht="42">
      <c r="A535" s="138" t="s">
        <v>134</v>
      </c>
      <c r="B535" s="139" t="s">
        <v>320</v>
      </c>
      <c r="C535" s="179"/>
      <c r="D535" s="148"/>
      <c r="E535" s="148"/>
      <c r="F535" s="148"/>
      <c r="G535" s="148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 s="64"/>
    </row>
    <row r="536" spans="1:21" ht="21">
      <c r="A536" s="138" t="s">
        <v>135</v>
      </c>
      <c r="B536" s="139" t="s">
        <v>605</v>
      </c>
      <c r="C536" s="152"/>
      <c r="D536" s="407"/>
      <c r="E536" s="397"/>
      <c r="F536" s="397"/>
      <c r="G536" s="394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 s="64"/>
    </row>
    <row r="537" spans="1:21" ht="12.75">
      <c r="A537" s="138" t="s">
        <v>136</v>
      </c>
      <c r="B537" s="139" t="s">
        <v>357</v>
      </c>
      <c r="C537" s="153"/>
      <c r="D537" s="408"/>
      <c r="E537" s="398"/>
      <c r="F537" s="398"/>
      <c r="G537" s="395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 s="64"/>
    </row>
    <row r="538" spans="1:21" ht="12.75">
      <c r="A538" s="138" t="s">
        <v>213</v>
      </c>
      <c r="B538" s="139" t="s">
        <v>357</v>
      </c>
      <c r="C538" s="134"/>
      <c r="D538" s="408"/>
      <c r="E538" s="399"/>
      <c r="F538" s="399"/>
      <c r="G538" s="396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 s="63"/>
    </row>
    <row r="539" spans="1:21" ht="31.5">
      <c r="A539" s="138" t="s">
        <v>137</v>
      </c>
      <c r="B539" s="139" t="s">
        <v>284</v>
      </c>
      <c r="C539" s="134"/>
      <c r="D539" s="148"/>
      <c r="E539" s="156"/>
      <c r="F539" s="148"/>
      <c r="G539" s="148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 s="63"/>
    </row>
    <row r="540" spans="1:21" ht="12.75">
      <c r="A540" s="149"/>
      <c r="B540" s="139"/>
      <c r="C540" s="134"/>
      <c r="D540" s="148"/>
      <c r="E540" s="148"/>
      <c r="F540" s="148"/>
      <c r="G540" s="148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 s="63"/>
    </row>
    <row r="541" spans="1:21" ht="14.25">
      <c r="A541" s="167" t="s">
        <v>138</v>
      </c>
      <c r="B541" s="159"/>
      <c r="C541" s="134"/>
      <c r="D541" s="148"/>
      <c r="E541" s="148"/>
      <c r="F541" s="148"/>
      <c r="G541" s="148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 s="63"/>
    </row>
    <row r="542" spans="1:21" ht="21">
      <c r="A542" s="138" t="s">
        <v>139</v>
      </c>
      <c r="B542" s="139" t="s">
        <v>280</v>
      </c>
      <c r="C542" s="134"/>
      <c r="D542" s="135"/>
      <c r="E542" s="135"/>
      <c r="F542" s="135"/>
      <c r="G542" s="148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 s="63"/>
    </row>
    <row r="543" spans="1:21" ht="12.75">
      <c r="A543" s="160" t="s">
        <v>371</v>
      </c>
      <c r="B543" s="139"/>
      <c r="C543" s="134"/>
      <c r="D543" s="148"/>
      <c r="E543" s="148"/>
      <c r="F543" s="148"/>
      <c r="G543" s="148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 s="63"/>
    </row>
    <row r="544" spans="1:21" ht="12.75">
      <c r="A544" s="149" t="s">
        <v>372</v>
      </c>
      <c r="B544" s="139" t="s">
        <v>320</v>
      </c>
      <c r="C544" s="182"/>
      <c r="D544" s="148"/>
      <c r="E544" s="148"/>
      <c r="F544" s="148"/>
      <c r="G544" s="148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 s="63"/>
    </row>
    <row r="545" spans="1:21" ht="12.75">
      <c r="A545" s="149" t="s">
        <v>373</v>
      </c>
      <c r="B545" s="139" t="s">
        <v>280</v>
      </c>
      <c r="C545" s="183"/>
      <c r="D545" s="148"/>
      <c r="E545"/>
      <c r="F545" s="148"/>
      <c r="G545" s="13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 s="63"/>
    </row>
    <row r="546" spans="1:21" ht="12.75">
      <c r="A546" s="149" t="s">
        <v>374</v>
      </c>
      <c r="B546" s="139" t="s">
        <v>280</v>
      </c>
      <c r="C546" s="182"/>
      <c r="D546" s="148"/>
      <c r="E546" s="148"/>
      <c r="F546" s="397"/>
      <c r="G546" s="148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 s="63"/>
    </row>
    <row r="547" spans="1:21" ht="12.75">
      <c r="A547" s="149" t="s">
        <v>375</v>
      </c>
      <c r="B547" s="139" t="s">
        <v>280</v>
      </c>
      <c r="C547" s="182"/>
      <c r="D547" s="148"/>
      <c r="E547" s="148"/>
      <c r="F547" s="398"/>
      <c r="G547" s="148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 s="63"/>
    </row>
    <row r="548" spans="1:21" ht="12.75">
      <c r="A548" s="160" t="s">
        <v>376</v>
      </c>
      <c r="B548" s="139" t="s">
        <v>208</v>
      </c>
      <c r="C548" s="182"/>
      <c r="D548" s="148"/>
      <c r="E548" s="148"/>
      <c r="F548" s="398"/>
      <c r="G548" s="1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 s="63"/>
    </row>
    <row r="549" spans="1:21" ht="12.75">
      <c r="A549" s="149" t="s">
        <v>374</v>
      </c>
      <c r="B549" s="139" t="s">
        <v>320</v>
      </c>
      <c r="C549" s="182"/>
      <c r="D549" s="148"/>
      <c r="E549" s="148"/>
      <c r="F549" s="398"/>
      <c r="G549" s="148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 s="63"/>
    </row>
    <row r="550" spans="1:21" ht="12.75">
      <c r="A550" s="149" t="s">
        <v>375</v>
      </c>
      <c r="B550" s="139" t="s">
        <v>320</v>
      </c>
      <c r="C550" s="182"/>
      <c r="D550" s="148"/>
      <c r="E550" s="148"/>
      <c r="F550" s="399"/>
      <c r="G550" s="148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 s="63"/>
    </row>
    <row r="551" spans="1:21" ht="31.5">
      <c r="A551" s="138" t="s">
        <v>258</v>
      </c>
      <c r="B551" s="139" t="s">
        <v>384</v>
      </c>
      <c r="C551" s="182"/>
      <c r="D551" s="397"/>
      <c r="E551" s="397"/>
      <c r="F551" s="397"/>
      <c r="G551" s="148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 s="63"/>
    </row>
    <row r="552" spans="1:21" ht="12.75">
      <c r="A552" s="149" t="s">
        <v>140</v>
      </c>
      <c r="B552" s="139" t="s">
        <v>384</v>
      </c>
      <c r="C552" s="182"/>
      <c r="D552" s="398"/>
      <c r="E552" s="398"/>
      <c r="F552" s="398"/>
      <c r="G552" s="148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 s="63"/>
    </row>
    <row r="553" spans="1:21" ht="12.75">
      <c r="A553" s="149" t="s">
        <v>141</v>
      </c>
      <c r="B553" s="139" t="s">
        <v>384</v>
      </c>
      <c r="C553" s="182"/>
      <c r="D553" s="399"/>
      <c r="E553" s="399"/>
      <c r="F553" s="399"/>
      <c r="G553" s="148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 s="63"/>
    </row>
    <row r="554" spans="1:21" ht="31.5">
      <c r="A554" s="138" t="s">
        <v>142</v>
      </c>
      <c r="B554" s="139" t="s">
        <v>443</v>
      </c>
      <c r="C554" s="182"/>
      <c r="D554" s="148"/>
      <c r="E554" s="148"/>
      <c r="F554" s="148"/>
      <c r="G554" s="148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 s="63"/>
    </row>
    <row r="555" spans="1:21" ht="12.75">
      <c r="A555" s="160" t="s">
        <v>377</v>
      </c>
      <c r="B555" s="184"/>
      <c r="C555" s="182"/>
      <c r="D555" s="148"/>
      <c r="E555" s="148"/>
      <c r="F555" s="148"/>
      <c r="G555" s="148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 s="63"/>
    </row>
    <row r="556" spans="1:21" ht="12.75">
      <c r="A556" s="149" t="s">
        <v>143</v>
      </c>
      <c r="B556" s="139" t="s">
        <v>378</v>
      </c>
      <c r="C556" s="182"/>
      <c r="D556" s="148"/>
      <c r="E556" s="148"/>
      <c r="F556" s="148"/>
      <c r="G556" s="148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 s="63"/>
    </row>
    <row r="557" spans="1:21" ht="12.75">
      <c r="A557" s="149" t="s">
        <v>144</v>
      </c>
      <c r="B557" s="139"/>
      <c r="C557" s="182"/>
      <c r="D557" s="148"/>
      <c r="E557" s="148"/>
      <c r="F557" s="148"/>
      <c r="G557" s="148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 s="63"/>
    </row>
    <row r="558" spans="1:21" ht="12.75">
      <c r="A558" s="157" t="s">
        <v>145</v>
      </c>
      <c r="B558" s="139" t="s">
        <v>379</v>
      </c>
      <c r="C558" s="392"/>
      <c r="D558" s="135"/>
      <c r="E558" s="135"/>
      <c r="F558" s="135"/>
      <c r="G558" s="135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 s="63"/>
    </row>
    <row r="559" spans="1:21" ht="12.75">
      <c r="A559" s="157" t="s">
        <v>146</v>
      </c>
      <c r="B559" s="139" t="s">
        <v>379</v>
      </c>
      <c r="C559" s="393"/>
      <c r="D559" s="135"/>
      <c r="E559" s="135"/>
      <c r="F559" s="135"/>
      <c r="G559" s="135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 s="63"/>
    </row>
    <row r="560" spans="1:21" ht="12.75">
      <c r="A560" s="157" t="s">
        <v>147</v>
      </c>
      <c r="B560" s="139" t="s">
        <v>379</v>
      </c>
      <c r="C560" s="393"/>
      <c r="D560" s="135"/>
      <c r="E560" s="135"/>
      <c r="F560" s="135"/>
      <c r="G560" s="135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 s="64"/>
    </row>
    <row r="561" spans="1:21" ht="31.5">
      <c r="A561" s="157" t="s">
        <v>148</v>
      </c>
      <c r="B561" s="139" t="s">
        <v>257</v>
      </c>
      <c r="C561" s="393"/>
      <c r="D561" s="135"/>
      <c r="E561" s="135"/>
      <c r="F561" s="135"/>
      <c r="G561" s="135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 s="64"/>
    </row>
    <row r="562" spans="1:21" ht="12.75">
      <c r="A562" s="157" t="s">
        <v>149</v>
      </c>
      <c r="B562" s="139" t="s">
        <v>379</v>
      </c>
      <c r="C562" s="405"/>
      <c r="D562" s="135"/>
      <c r="E562" s="135"/>
      <c r="F562" s="135"/>
      <c r="G562" s="135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 s="64"/>
    </row>
    <row r="563" spans="1:21" ht="18">
      <c r="A563" s="149" t="s">
        <v>150</v>
      </c>
      <c r="B563" s="139" t="s">
        <v>254</v>
      </c>
      <c r="C563" s="182"/>
      <c r="D563" s="148"/>
      <c r="E563" s="148"/>
      <c r="F563" s="148"/>
      <c r="G563" s="148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 s="64"/>
    </row>
    <row r="564" spans="1:21" ht="12.75">
      <c r="A564" s="149" t="s">
        <v>151</v>
      </c>
      <c r="B564" s="139" t="s">
        <v>255</v>
      </c>
      <c r="C564" s="134"/>
      <c r="D564" s="148"/>
      <c r="E564" s="148"/>
      <c r="F564" s="148"/>
      <c r="G564" s="148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 s="64"/>
    </row>
    <row r="565" spans="1:21" ht="12.75">
      <c r="A565" s="149" t="s">
        <v>256</v>
      </c>
      <c r="B565" s="139"/>
      <c r="C565" s="134"/>
      <c r="D565" s="148"/>
      <c r="E565" s="148"/>
      <c r="F565" s="148"/>
      <c r="G565" s="148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 s="64"/>
    </row>
    <row r="566" spans="1:21" ht="21">
      <c r="A566" s="157" t="s">
        <v>152</v>
      </c>
      <c r="B566" s="139" t="s">
        <v>255</v>
      </c>
      <c r="C566" s="172"/>
      <c r="D566" s="148"/>
      <c r="E566" s="148"/>
      <c r="F566" s="148"/>
      <c r="G566" s="148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 s="64"/>
    </row>
    <row r="567" spans="1:21" ht="12.75">
      <c r="A567" s="149" t="s">
        <v>153</v>
      </c>
      <c r="B567" s="139" t="s">
        <v>255</v>
      </c>
      <c r="C567" s="134"/>
      <c r="D567" s="148"/>
      <c r="E567" s="148"/>
      <c r="F567" s="148"/>
      <c r="G567" s="148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 s="64"/>
    </row>
    <row r="568" spans="1:21" ht="31.5">
      <c r="A568" s="149" t="s">
        <v>154</v>
      </c>
      <c r="B568" s="139" t="s">
        <v>257</v>
      </c>
      <c r="C568" s="179"/>
      <c r="D568" s="148"/>
      <c r="E568" s="148"/>
      <c r="F568" s="148"/>
      <c r="G568" s="14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 s="64"/>
    </row>
    <row r="569" spans="1:21" ht="12.75">
      <c r="A569" s="149" t="s">
        <v>155</v>
      </c>
      <c r="B569" s="139" t="s">
        <v>156</v>
      </c>
      <c r="C569" s="179"/>
      <c r="D569" s="148"/>
      <c r="E569" s="148"/>
      <c r="F569" s="397"/>
      <c r="G569" s="148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 s="64"/>
    </row>
    <row r="570" spans="1:21" ht="12.75">
      <c r="A570" s="149" t="s">
        <v>157</v>
      </c>
      <c r="B570" s="139" t="s">
        <v>156</v>
      </c>
      <c r="C570" s="179"/>
      <c r="D570" s="148"/>
      <c r="E570" s="148"/>
      <c r="F570" s="399"/>
      <c r="G570" s="148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 s="64"/>
    </row>
    <row r="571" spans="1:21" ht="21">
      <c r="A571" s="149" t="s">
        <v>158</v>
      </c>
      <c r="B571" s="139" t="s">
        <v>159</v>
      </c>
      <c r="C571" s="172"/>
      <c r="D571" s="135"/>
      <c r="E571" s="135"/>
      <c r="F571" s="135"/>
      <c r="G571" s="148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 s="64"/>
    </row>
    <row r="572" spans="1:21" ht="21">
      <c r="A572" s="160" t="s">
        <v>370</v>
      </c>
      <c r="B572" s="139" t="s">
        <v>160</v>
      </c>
      <c r="C572" s="179"/>
      <c r="D572" s="397"/>
      <c r="E572" s="397"/>
      <c r="F572" s="397"/>
      <c r="G572" s="148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 s="64"/>
    </row>
    <row r="573" spans="1:21" ht="12.75">
      <c r="A573" s="138" t="s">
        <v>161</v>
      </c>
      <c r="B573" s="139"/>
      <c r="C573" s="179"/>
      <c r="D573" s="398"/>
      <c r="E573" s="398"/>
      <c r="F573" s="398"/>
      <c r="G573" s="148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 s="64"/>
    </row>
    <row r="574" spans="1:21" ht="12.75">
      <c r="A574" s="149" t="s">
        <v>98</v>
      </c>
      <c r="B574" s="139" t="s">
        <v>160</v>
      </c>
      <c r="C574" s="134"/>
      <c r="D574" s="398"/>
      <c r="E574" s="398"/>
      <c r="F574" s="398"/>
      <c r="G574" s="148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 s="64"/>
    </row>
    <row r="575" spans="1:21" ht="21">
      <c r="A575" s="149" t="s">
        <v>162</v>
      </c>
      <c r="B575" s="139" t="s">
        <v>160</v>
      </c>
      <c r="C575" s="134"/>
      <c r="D575" s="398"/>
      <c r="E575" s="398"/>
      <c r="F575" s="398"/>
      <c r="G575" s="148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 s="63"/>
    </row>
    <row r="576" spans="1:21" ht="31.5">
      <c r="A576" s="149" t="s">
        <v>163</v>
      </c>
      <c r="B576" s="139" t="s">
        <v>160</v>
      </c>
      <c r="C576" s="134"/>
      <c r="D576" s="399"/>
      <c r="E576" s="399"/>
      <c r="F576" s="399"/>
      <c r="G576" s="148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 s="63"/>
    </row>
    <row r="577" spans="1:21" ht="21">
      <c r="A577" s="138" t="s">
        <v>164</v>
      </c>
      <c r="B577" s="139" t="s">
        <v>165</v>
      </c>
      <c r="C577" s="134"/>
      <c r="D577" s="148"/>
      <c r="E577" s="148"/>
      <c r="F577" s="147"/>
      <c r="G577" s="148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 s="63"/>
    </row>
    <row r="578" spans="1:21" ht="31.5">
      <c r="A578" s="138" t="s">
        <v>166</v>
      </c>
      <c r="B578" s="139" t="s">
        <v>212</v>
      </c>
      <c r="C578" s="134"/>
      <c r="D578" s="148"/>
      <c r="E578" s="397"/>
      <c r="F578" s="397"/>
      <c r="G578" s="14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 s="63"/>
    </row>
    <row r="579" spans="1:21" ht="21">
      <c r="A579" s="138" t="s">
        <v>167</v>
      </c>
      <c r="B579" s="139" t="s">
        <v>284</v>
      </c>
      <c r="C579" s="134"/>
      <c r="D579" s="148"/>
      <c r="E579" s="399"/>
      <c r="F579" s="399"/>
      <c r="G579" s="148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 s="63"/>
    </row>
    <row r="580" spans="1:21" ht="12.75">
      <c r="A580" s="138" t="s">
        <v>444</v>
      </c>
      <c r="B580" s="139" t="s">
        <v>168</v>
      </c>
      <c r="C580" s="134"/>
      <c r="D580" s="148"/>
      <c r="E580" s="148"/>
      <c r="F580" s="148"/>
      <c r="G580" s="148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 s="63"/>
    </row>
    <row r="581" spans="1:21" ht="21">
      <c r="A581" s="138" t="s">
        <v>169</v>
      </c>
      <c r="B581" s="139" t="s">
        <v>396</v>
      </c>
      <c r="C581" s="406"/>
      <c r="D581" s="148"/>
      <c r="E581" s="148"/>
      <c r="F581" s="148"/>
      <c r="G581" s="148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 s="63"/>
    </row>
    <row r="582" spans="1:21" ht="21">
      <c r="A582" s="138" t="s">
        <v>169</v>
      </c>
      <c r="B582" s="139" t="s">
        <v>170</v>
      </c>
      <c r="C582" s="404"/>
      <c r="D582" s="148"/>
      <c r="E582" s="148"/>
      <c r="F582" s="148"/>
      <c r="G582" s="148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 s="64"/>
    </row>
    <row r="583" spans="1:21" ht="12.75">
      <c r="A583" s="149"/>
      <c r="B583" s="139"/>
      <c r="C583" s="134"/>
      <c r="D583" s="148"/>
      <c r="E583" s="148"/>
      <c r="F583" s="148"/>
      <c r="G583" s="148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 s="64"/>
    </row>
    <row r="584" spans="1:21" ht="14.25">
      <c r="A584" s="167" t="s">
        <v>171</v>
      </c>
      <c r="B584" s="159"/>
      <c r="C584" s="134"/>
      <c r="D584" s="148"/>
      <c r="E584" s="148"/>
      <c r="F584" s="148"/>
      <c r="G584" s="148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 s="64"/>
    </row>
    <row r="585" spans="1:21" ht="42">
      <c r="A585" s="138" t="s">
        <v>172</v>
      </c>
      <c r="B585" s="139" t="s">
        <v>281</v>
      </c>
      <c r="C585" s="134"/>
      <c r="D585" s="148"/>
      <c r="E585" s="148"/>
      <c r="F585" s="148"/>
      <c r="G585" s="148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 s="64"/>
    </row>
    <row r="586" spans="1:21" ht="12.75">
      <c r="A586" s="138" t="s">
        <v>97</v>
      </c>
      <c r="B586" s="139"/>
      <c r="C586" s="179"/>
      <c r="D586" s="148"/>
      <c r="E586" s="148"/>
      <c r="F586" s="148"/>
      <c r="G586" s="148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 s="64"/>
    </row>
    <row r="587" spans="1:21" ht="18">
      <c r="A587" s="149" t="s">
        <v>98</v>
      </c>
      <c r="B587" s="139" t="s">
        <v>281</v>
      </c>
      <c r="C587" s="179"/>
      <c r="D587" s="148"/>
      <c r="E587" s="148"/>
      <c r="F587" s="148"/>
      <c r="G587" s="148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 s="64"/>
    </row>
    <row r="588" spans="1:21" ht="21">
      <c r="A588" s="149" t="s">
        <v>173</v>
      </c>
      <c r="B588" s="139" t="s">
        <v>281</v>
      </c>
      <c r="C588" s="179"/>
      <c r="D588" s="148"/>
      <c r="E588" s="148"/>
      <c r="F588" s="148"/>
      <c r="G588" s="14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 s="64"/>
    </row>
    <row r="589" spans="1:21" ht="18">
      <c r="A589" s="149" t="s">
        <v>174</v>
      </c>
      <c r="B589" s="139" t="s">
        <v>281</v>
      </c>
      <c r="C589" s="179"/>
      <c r="D589" s="148"/>
      <c r="E589" s="148"/>
      <c r="F589" s="148"/>
      <c r="G589" s="148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 s="63"/>
    </row>
    <row r="590" spans="1:21" s="42" customFormat="1" ht="21">
      <c r="A590" s="138" t="s">
        <v>175</v>
      </c>
      <c r="B590" s="139" t="s">
        <v>259</v>
      </c>
      <c r="C590" s="185"/>
      <c r="D590" s="148"/>
      <c r="E590" s="148"/>
      <c r="F590" s="148"/>
      <c r="G590" s="148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 s="63"/>
    </row>
    <row r="591" spans="1:21" s="42" customFormat="1" ht="12.75">
      <c r="A591" s="138"/>
      <c r="B591" s="139" t="s">
        <v>677</v>
      </c>
      <c r="C591" s="185"/>
      <c r="D591" s="148"/>
      <c r="E591" s="148"/>
      <c r="F591" s="148"/>
      <c r="G591" s="148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 s="63"/>
    </row>
    <row r="592" spans="1:21" s="42" customFormat="1" ht="21">
      <c r="A592" s="138" t="s">
        <v>176</v>
      </c>
      <c r="B592" s="139" t="s">
        <v>260</v>
      </c>
      <c r="C592" s="185"/>
      <c r="D592" s="148"/>
      <c r="E592" s="148"/>
      <c r="F592" s="148"/>
      <c r="G592" s="148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 s="63"/>
    </row>
    <row r="593" spans="1:21" s="42" customFormat="1" ht="12.75">
      <c r="A593" s="138"/>
      <c r="B593" s="139" t="s">
        <v>677</v>
      </c>
      <c r="C593" s="179"/>
      <c r="D593" s="148"/>
      <c r="E593" s="148"/>
      <c r="F593" s="148"/>
      <c r="G593" s="148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 s="63"/>
    </row>
    <row r="594" spans="1:21" s="42" customFormat="1" ht="21">
      <c r="A594" s="138" t="s">
        <v>177</v>
      </c>
      <c r="B594" s="139" t="s">
        <v>259</v>
      </c>
      <c r="C594" s="406"/>
      <c r="D594" s="148"/>
      <c r="E594" s="148"/>
      <c r="F594" s="148"/>
      <c r="G594" s="148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 s="63"/>
    </row>
    <row r="595" spans="1:21" s="42" customFormat="1" ht="12.75">
      <c r="A595" s="138"/>
      <c r="B595" s="139" t="s">
        <v>677</v>
      </c>
      <c r="C595" s="403"/>
      <c r="D595" s="148"/>
      <c r="E595" s="148"/>
      <c r="F595" s="148"/>
      <c r="G595" s="148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 s="63"/>
    </row>
    <row r="596" spans="1:21" s="42" customFormat="1" ht="21">
      <c r="A596" s="170" t="s">
        <v>261</v>
      </c>
      <c r="B596" s="139" t="s">
        <v>259</v>
      </c>
      <c r="C596" s="403"/>
      <c r="D596" s="148"/>
      <c r="E596" s="148"/>
      <c r="F596" s="148"/>
      <c r="G596" s="148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 s="63"/>
    </row>
    <row r="597" spans="1:21" s="42" customFormat="1" ht="12.75">
      <c r="A597" s="138"/>
      <c r="B597" s="139" t="s">
        <v>677</v>
      </c>
      <c r="C597"/>
      <c r="D597" s="156"/>
      <c r="E597" s="148"/>
      <c r="F597" s="148"/>
      <c r="G597" s="148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 s="63"/>
    </row>
    <row r="598" spans="1:21" s="42" customFormat="1" ht="12.75">
      <c r="A598" s="149"/>
      <c r="B598" s="139"/>
      <c r="C598" s="134"/>
      <c r="D598" s="148"/>
      <c r="E598" s="148"/>
      <c r="F598" s="148"/>
      <c r="G598" s="14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 s="63"/>
    </row>
    <row r="599" spans="1:21" ht="14.25">
      <c r="A599" s="167" t="s">
        <v>178</v>
      </c>
      <c r="B599" s="159"/>
      <c r="C599" s="134"/>
      <c r="D599" s="148"/>
      <c r="E599" s="148"/>
      <c r="F599" s="148"/>
      <c r="G599" s="148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 s="63"/>
    </row>
    <row r="600" spans="1:21" ht="21">
      <c r="A600" s="170" t="s">
        <v>193</v>
      </c>
      <c r="B600" s="139" t="s">
        <v>605</v>
      </c>
      <c r="C600" s="406"/>
      <c r="D600" s="168"/>
      <c r="E600" s="168"/>
      <c r="F600" s="168"/>
      <c r="G600" s="168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 s="63"/>
    </row>
    <row r="601" spans="1:21" ht="12.75">
      <c r="A601" s="138"/>
      <c r="B601" s="139" t="s">
        <v>677</v>
      </c>
      <c r="C601" s="403"/>
      <c r="D601" s="148"/>
      <c r="E601" s="148"/>
      <c r="F601" s="148"/>
      <c r="G601" s="148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 s="63"/>
    </row>
    <row r="602" spans="1:21" ht="12.75">
      <c r="A602" s="186" t="s">
        <v>194</v>
      </c>
      <c r="B602" s="139" t="s">
        <v>605</v>
      </c>
      <c r="C602" s="403"/>
      <c r="D602" s="148"/>
      <c r="E602" s="148"/>
      <c r="F602" s="148"/>
      <c r="G602" s="148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 s="64"/>
    </row>
    <row r="603" spans="1:21" ht="12.75">
      <c r="A603" s="149"/>
      <c r="B603" s="139" t="s">
        <v>677</v>
      </c>
      <c r="C603" s="403"/>
      <c r="D603" s="148"/>
      <c r="E603" s="148"/>
      <c r="F603" s="148"/>
      <c r="G603" s="148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 s="64"/>
    </row>
    <row r="604" spans="1:21" ht="12.75">
      <c r="A604" s="186" t="s">
        <v>195</v>
      </c>
      <c r="B604" s="139" t="s">
        <v>605</v>
      </c>
      <c r="C604" s="403"/>
      <c r="D604" s="148"/>
      <c r="E604" s="148"/>
      <c r="F604" s="148"/>
      <c r="G604" s="148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 s="63"/>
    </row>
    <row r="605" spans="1:21" ht="12.75">
      <c r="A605" s="149"/>
      <c r="B605" s="139" t="s">
        <v>677</v>
      </c>
      <c r="C605" s="404"/>
      <c r="D605" s="148"/>
      <c r="E605" s="148"/>
      <c r="F605" s="148"/>
      <c r="G605" s="148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 s="63"/>
    </row>
    <row r="606" spans="1:21" ht="12.75">
      <c r="A606" s="170" t="s">
        <v>196</v>
      </c>
      <c r="B606" s="139" t="s">
        <v>605</v>
      </c>
      <c r="C606" s="134"/>
      <c r="D606" s="148"/>
      <c r="E606" s="148"/>
      <c r="F606" s="148"/>
      <c r="G606" s="148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 s="63"/>
    </row>
    <row r="607" spans="1:21" ht="12.75">
      <c r="A607" s="149"/>
      <c r="B607" s="139" t="s">
        <v>677</v>
      </c>
      <c r="C607" s="134"/>
      <c r="D607" s="148"/>
      <c r="E607" s="148"/>
      <c r="F607" s="148"/>
      <c r="G607" s="148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 s="63"/>
    </row>
    <row r="608" spans="1:21" ht="12.75">
      <c r="A608" s="186" t="s">
        <v>194</v>
      </c>
      <c r="B608" s="139" t="s">
        <v>605</v>
      </c>
      <c r="C608" s="134"/>
      <c r="D608" s="148"/>
      <c r="E608" s="148"/>
      <c r="F608" s="148"/>
      <c r="G608" s="14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 s="63"/>
    </row>
    <row r="609" spans="1:21" ht="12.75">
      <c r="A609" s="149"/>
      <c r="B609" s="139" t="s">
        <v>677</v>
      </c>
      <c r="C609" s="134"/>
      <c r="D609" s="148"/>
      <c r="E609" s="148"/>
      <c r="F609" s="148"/>
      <c r="G609" s="148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 s="63"/>
    </row>
    <row r="610" spans="1:21" ht="12.75">
      <c r="A610" s="186" t="s">
        <v>195</v>
      </c>
      <c r="B610" s="139" t="s">
        <v>605</v>
      </c>
      <c r="C610" s="134"/>
      <c r="D610" s="148"/>
      <c r="E610" s="148"/>
      <c r="F610" s="148"/>
      <c r="G610" s="148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 s="63"/>
    </row>
    <row r="611" spans="1:21" ht="12.75">
      <c r="A611" s="149"/>
      <c r="B611" s="139" t="s">
        <v>677</v>
      </c>
      <c r="C611" s="134"/>
      <c r="D611" s="148"/>
      <c r="E611" s="148"/>
      <c r="F611" s="148"/>
      <c r="G611" s="148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 s="63"/>
    </row>
    <row r="612" spans="1:21" ht="21">
      <c r="A612" s="138" t="s">
        <v>197</v>
      </c>
      <c r="B612" s="139" t="s">
        <v>605</v>
      </c>
      <c r="C612" s="134"/>
      <c r="D612" s="148"/>
      <c r="E612" s="148"/>
      <c r="F612" s="148"/>
      <c r="G612" s="148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 s="63"/>
    </row>
    <row r="613" spans="1:21" ht="12.75">
      <c r="A613" s="170"/>
      <c r="B613" s="139" t="s">
        <v>677</v>
      </c>
      <c r="C613" s="134"/>
      <c r="D613" s="148"/>
      <c r="E613" s="148"/>
      <c r="F613" s="148"/>
      <c r="G613" s="148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 s="63"/>
    </row>
    <row r="614" spans="1:21" ht="12.75">
      <c r="A614" s="138" t="s">
        <v>196</v>
      </c>
      <c r="B614" s="139" t="s">
        <v>605</v>
      </c>
      <c r="C614" s="134"/>
      <c r="D614" s="148"/>
      <c r="E614" s="148"/>
      <c r="F614" s="148"/>
      <c r="G614" s="148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 s="63"/>
    </row>
    <row r="615" spans="1:21" ht="12.75">
      <c r="A615" s="170"/>
      <c r="B615" s="139" t="s">
        <v>677</v>
      </c>
      <c r="C615" s="134"/>
      <c r="D615" s="148"/>
      <c r="E615" s="148"/>
      <c r="F615" s="148"/>
      <c r="G615" s="148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 s="63"/>
    </row>
    <row r="616" spans="1:21" ht="21">
      <c r="A616" s="138" t="s">
        <v>179</v>
      </c>
      <c r="B616" s="139" t="s">
        <v>605</v>
      </c>
      <c r="C616" s="134"/>
      <c r="D616" s="148"/>
      <c r="E616" s="148"/>
      <c r="F616" s="148"/>
      <c r="G616" s="148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 s="63"/>
    </row>
    <row r="617" spans="1:21" ht="12.75">
      <c r="A617" s="170"/>
      <c r="B617" s="139" t="s">
        <v>677</v>
      </c>
      <c r="C617" s="134"/>
      <c r="D617" s="148"/>
      <c r="E617" s="148"/>
      <c r="F617" s="148"/>
      <c r="G617" s="148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 s="63"/>
    </row>
    <row r="618" spans="1:21" ht="21">
      <c r="A618" s="170" t="s">
        <v>198</v>
      </c>
      <c r="B618" s="139" t="s">
        <v>605</v>
      </c>
      <c r="C618" s="134"/>
      <c r="D618" s="148"/>
      <c r="E618" s="148"/>
      <c r="F618" s="148"/>
      <c r="G618" s="14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 s="63"/>
    </row>
    <row r="619" spans="1:21" ht="12.75">
      <c r="A619" s="138"/>
      <c r="B619" s="139" t="s">
        <v>677</v>
      </c>
      <c r="C619" s="134"/>
      <c r="D619" s="148"/>
      <c r="E619" s="148"/>
      <c r="F619" s="148"/>
      <c r="G619" s="148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 s="63"/>
    </row>
    <row r="620" spans="1:21" ht="12.75">
      <c r="A620" s="186" t="s">
        <v>194</v>
      </c>
      <c r="B620" s="139" t="s">
        <v>605</v>
      </c>
      <c r="C620" s="134"/>
      <c r="D620" s="148"/>
      <c r="E620" s="148"/>
      <c r="F620" s="148"/>
      <c r="G620" s="148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 s="63"/>
    </row>
    <row r="621" spans="1:21" ht="12.75">
      <c r="A621" s="149"/>
      <c r="B621" s="139" t="s">
        <v>677</v>
      </c>
      <c r="C621" s="134"/>
      <c r="D621" s="148"/>
      <c r="E621" s="148"/>
      <c r="F621" s="148"/>
      <c r="G621" s="148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 s="63"/>
    </row>
    <row r="622" spans="1:21" ht="12.75">
      <c r="A622" s="187" t="s">
        <v>195</v>
      </c>
      <c r="B622" s="139" t="s">
        <v>605</v>
      </c>
      <c r="C622" s="134"/>
      <c r="D622" s="148"/>
      <c r="E622" s="148"/>
      <c r="F622" s="148"/>
      <c r="G622" s="148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 s="63"/>
    </row>
    <row r="623" spans="1:21" ht="12.75">
      <c r="A623" s="149"/>
      <c r="B623" s="139" t="s">
        <v>677</v>
      </c>
      <c r="C623" s="134"/>
      <c r="D623" s="148"/>
      <c r="E623" s="148"/>
      <c r="F623" s="148"/>
      <c r="G623" s="148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 s="63"/>
    </row>
    <row r="624" spans="1:21" ht="12.75">
      <c r="A624" s="170" t="s">
        <v>199</v>
      </c>
      <c r="B624" s="139" t="s">
        <v>605</v>
      </c>
      <c r="C624" s="134"/>
      <c r="D624" s="148"/>
      <c r="E624" s="148"/>
      <c r="F624" s="148"/>
      <c r="G624" s="148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 s="63"/>
    </row>
    <row r="625" spans="1:21" ht="12.75">
      <c r="A625" s="170"/>
      <c r="B625" s="139" t="s">
        <v>677</v>
      </c>
      <c r="C625" s="134"/>
      <c r="D625" s="148"/>
      <c r="E625" s="148"/>
      <c r="F625" s="148"/>
      <c r="G625" s="148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 s="63"/>
    </row>
    <row r="626" spans="1:21" ht="21">
      <c r="A626" s="170" t="s">
        <v>180</v>
      </c>
      <c r="B626" s="139" t="s">
        <v>605</v>
      </c>
      <c r="C626" s="134"/>
      <c r="D626" s="148"/>
      <c r="E626" s="148"/>
      <c r="F626" s="148"/>
      <c r="G626" s="148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 s="63"/>
    </row>
    <row r="627" spans="1:21" ht="12.75">
      <c r="A627" s="170"/>
      <c r="B627" s="139" t="s">
        <v>677</v>
      </c>
      <c r="C627" s="134"/>
      <c r="D627" s="148"/>
      <c r="E627" s="148"/>
      <c r="F627" s="148"/>
      <c r="G627" s="148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 s="63"/>
    </row>
    <row r="628" spans="1:21" ht="21">
      <c r="A628" s="188" t="s">
        <v>181</v>
      </c>
      <c r="B628" s="139" t="s">
        <v>223</v>
      </c>
      <c r="C628" s="134"/>
      <c r="D628" s="397"/>
      <c r="E628" s="397"/>
      <c r="F628" s="397"/>
      <c r="G628" s="14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 s="63"/>
    </row>
    <row r="629" spans="1:21" ht="18">
      <c r="A629" s="186" t="s">
        <v>182</v>
      </c>
      <c r="B629" s="139" t="s">
        <v>223</v>
      </c>
      <c r="C629" s="134"/>
      <c r="D629" s="398"/>
      <c r="E629" s="398"/>
      <c r="F629" s="398"/>
      <c r="G629" s="148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 s="63"/>
    </row>
    <row r="630" spans="1:21" ht="18">
      <c r="A630" s="149" t="s">
        <v>183</v>
      </c>
      <c r="B630" s="139" t="s">
        <v>223</v>
      </c>
      <c r="C630" s="134"/>
      <c r="D630" s="398"/>
      <c r="E630" s="398"/>
      <c r="F630" s="398"/>
      <c r="G630" s="148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 s="63"/>
    </row>
    <row r="631" spans="1:21" ht="18">
      <c r="A631" s="186" t="s">
        <v>184</v>
      </c>
      <c r="B631" s="139" t="s">
        <v>223</v>
      </c>
      <c r="C631" s="134"/>
      <c r="D631" s="398"/>
      <c r="E631" s="398"/>
      <c r="F631" s="398"/>
      <c r="G631" s="148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 s="63"/>
    </row>
    <row r="632" spans="1:21" s="42" customFormat="1" ht="18">
      <c r="A632" s="149" t="s">
        <v>185</v>
      </c>
      <c r="B632" s="139" t="s">
        <v>223</v>
      </c>
      <c r="C632" s="134"/>
      <c r="D632" s="398"/>
      <c r="E632" s="398"/>
      <c r="F632" s="398"/>
      <c r="G632" s="148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 s="63"/>
    </row>
    <row r="633" spans="1:21" s="42" customFormat="1" ht="18">
      <c r="A633" s="149" t="s">
        <v>186</v>
      </c>
      <c r="B633" s="139" t="s">
        <v>223</v>
      </c>
      <c r="C633" s="134"/>
      <c r="D633" s="398"/>
      <c r="E633" s="398"/>
      <c r="F633" s="398"/>
      <c r="G633" s="148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 s="63"/>
    </row>
    <row r="634" spans="1:21" s="42" customFormat="1" ht="18">
      <c r="A634" s="149" t="s">
        <v>187</v>
      </c>
      <c r="B634" s="139" t="s">
        <v>223</v>
      </c>
      <c r="C634" s="134"/>
      <c r="D634" s="399"/>
      <c r="E634" s="399"/>
      <c r="F634" s="399"/>
      <c r="G634" s="148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 s="63"/>
    </row>
  </sheetData>
  <sheetProtection/>
  <mergeCells count="105">
    <mergeCell ref="C594:C596"/>
    <mergeCell ref="C600:C605"/>
    <mergeCell ref="D628:D634"/>
    <mergeCell ref="E628:E634"/>
    <mergeCell ref="F628:F634"/>
    <mergeCell ref="D572:D576"/>
    <mergeCell ref="E572:E576"/>
    <mergeCell ref="F572:F576"/>
    <mergeCell ref="E578:E579"/>
    <mergeCell ref="F578:F579"/>
    <mergeCell ref="C581:C582"/>
    <mergeCell ref="F546:F550"/>
    <mergeCell ref="D551:D553"/>
    <mergeCell ref="E551:E553"/>
    <mergeCell ref="F551:F553"/>
    <mergeCell ref="C558:C562"/>
    <mergeCell ref="F569:F570"/>
    <mergeCell ref="D517:D530"/>
    <mergeCell ref="E517:E530"/>
    <mergeCell ref="F517:F530"/>
    <mergeCell ref="G517:G530"/>
    <mergeCell ref="D536:D538"/>
    <mergeCell ref="E536:E538"/>
    <mergeCell ref="F536:F538"/>
    <mergeCell ref="G536:G538"/>
    <mergeCell ref="G431:G432"/>
    <mergeCell ref="C435:C447"/>
    <mergeCell ref="C449:C456"/>
    <mergeCell ref="C458:C489"/>
    <mergeCell ref="D492:D510"/>
    <mergeCell ref="E492:E510"/>
    <mergeCell ref="D425:D427"/>
    <mergeCell ref="E425:E427"/>
    <mergeCell ref="F425:F427"/>
    <mergeCell ref="D431:D432"/>
    <mergeCell ref="E431:E432"/>
    <mergeCell ref="F431:F432"/>
    <mergeCell ref="G291:G317"/>
    <mergeCell ref="C391:C392"/>
    <mergeCell ref="D391:D407"/>
    <mergeCell ref="E391:E407"/>
    <mergeCell ref="F391:F407"/>
    <mergeCell ref="D413:D419"/>
    <mergeCell ref="E413:E419"/>
    <mergeCell ref="F413:F419"/>
    <mergeCell ref="G413:G419"/>
    <mergeCell ref="C244:C246"/>
    <mergeCell ref="E244:E246"/>
    <mergeCell ref="C248:C287"/>
    <mergeCell ref="F248:F287"/>
    <mergeCell ref="D291:D317"/>
    <mergeCell ref="E291:E317"/>
    <mergeCell ref="F291:F317"/>
    <mergeCell ref="G205:G206"/>
    <mergeCell ref="D208:D209"/>
    <mergeCell ref="E208:E209"/>
    <mergeCell ref="F208:F209"/>
    <mergeCell ref="G208:G209"/>
    <mergeCell ref="C211:C241"/>
    <mergeCell ref="D146:D200"/>
    <mergeCell ref="E146:E200"/>
    <mergeCell ref="C180:C183"/>
    <mergeCell ref="D205:D206"/>
    <mergeCell ref="E205:E206"/>
    <mergeCell ref="F205:F206"/>
    <mergeCell ref="D135:D136"/>
    <mergeCell ref="E135:E136"/>
    <mergeCell ref="D138:D142"/>
    <mergeCell ref="E138:E142"/>
    <mergeCell ref="F138:F145"/>
    <mergeCell ref="D143:D145"/>
    <mergeCell ref="E143:E145"/>
    <mergeCell ref="D123:D129"/>
    <mergeCell ref="E123:E129"/>
    <mergeCell ref="F123:F129"/>
    <mergeCell ref="G123:G129"/>
    <mergeCell ref="D131:D134"/>
    <mergeCell ref="E131:E134"/>
    <mergeCell ref="F131:F134"/>
    <mergeCell ref="C99:C111"/>
    <mergeCell ref="D99:D111"/>
    <mergeCell ref="E99:E111"/>
    <mergeCell ref="C113:C115"/>
    <mergeCell ref="C117:C119"/>
    <mergeCell ref="C120:C122"/>
    <mergeCell ref="C45:C47"/>
    <mergeCell ref="D45:D47"/>
    <mergeCell ref="C91:C93"/>
    <mergeCell ref="D91:D93"/>
    <mergeCell ref="E91:E93"/>
    <mergeCell ref="F91:F93"/>
    <mergeCell ref="C29:C31"/>
    <mergeCell ref="G29:G31"/>
    <mergeCell ref="C35:C37"/>
    <mergeCell ref="D35:D37"/>
    <mergeCell ref="E35:E37"/>
    <mergeCell ref="F35:F37"/>
    <mergeCell ref="A9:A11"/>
    <mergeCell ref="B9:B11"/>
    <mergeCell ref="L10:L11"/>
    <mergeCell ref="M10:M11"/>
    <mergeCell ref="N10:N11"/>
    <mergeCell ref="D20:D22"/>
    <mergeCell ref="E20:E22"/>
    <mergeCell ref="F20:F22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"/>
  <dimension ref="A1:Q572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2" width="8.875" style="216" customWidth="1"/>
    <col min="13" max="16384" width="9.125" style="66" customWidth="1"/>
  </cols>
  <sheetData>
    <row r="1" spans="1:12" ht="12.75">
      <c r="A1" s="66">
        <v>13</v>
      </c>
      <c r="B1" s="66">
        <v>15</v>
      </c>
      <c r="C1" s="66">
        <v>17</v>
      </c>
      <c r="D1" s="66"/>
      <c r="E1" s="66"/>
      <c r="F1" s="66"/>
      <c r="G1" s="66"/>
      <c r="H1" s="66"/>
      <c r="I1" s="66"/>
      <c r="J1" s="66"/>
      <c r="K1" s="66"/>
      <c r="L1" s="66"/>
    </row>
    <row r="2" spans="1:12" ht="12.75">
      <c r="A2" s="66">
        <v>35</v>
      </c>
      <c r="B2" s="66">
        <v>38</v>
      </c>
      <c r="C2" s="66">
        <v>41</v>
      </c>
      <c r="D2" s="66"/>
      <c r="E2" s="66"/>
      <c r="F2" s="66"/>
      <c r="G2" s="66"/>
      <c r="H2" s="66"/>
      <c r="I2" s="66"/>
      <c r="J2" s="66"/>
      <c r="K2" s="66"/>
      <c r="L2" s="66"/>
    </row>
    <row r="3" spans="1:15" ht="12.75">
      <c r="A3" s="66">
        <v>45</v>
      </c>
      <c r="B3" s="66">
        <v>48</v>
      </c>
      <c r="C3" s="66">
        <v>51</v>
      </c>
      <c r="D3" s="66">
        <v>54</v>
      </c>
      <c r="E3" s="66">
        <v>57</v>
      </c>
      <c r="F3" s="66">
        <v>60</v>
      </c>
      <c r="G3" s="66">
        <v>63</v>
      </c>
      <c r="H3" s="66">
        <v>66</v>
      </c>
      <c r="I3" s="66">
        <v>69</v>
      </c>
      <c r="J3" s="66">
        <v>72</v>
      </c>
      <c r="K3" s="66">
        <v>75</v>
      </c>
      <c r="L3" s="66">
        <v>78</v>
      </c>
      <c r="M3" s="66">
        <v>81</v>
      </c>
      <c r="N3" s="66">
        <v>84</v>
      </c>
      <c r="O3" s="66">
        <v>87</v>
      </c>
    </row>
    <row r="4" spans="1:12" ht="12.75">
      <c r="A4" s="66">
        <v>94</v>
      </c>
      <c r="B4" s="66">
        <v>96</v>
      </c>
      <c r="C4" s="66">
        <v>97</v>
      </c>
      <c r="D4" s="66">
        <v>98</v>
      </c>
      <c r="E4" s="66"/>
      <c r="F4" s="66"/>
      <c r="G4" s="66"/>
      <c r="H4" s="66"/>
      <c r="I4" s="66"/>
      <c r="J4" s="66"/>
      <c r="K4" s="66"/>
      <c r="L4" s="66"/>
    </row>
    <row r="5" spans="1:12" ht="12.75">
      <c r="A5" s="66">
        <v>113</v>
      </c>
      <c r="B5" s="66">
        <v>117</v>
      </c>
      <c r="C5" s="66">
        <v>120</v>
      </c>
      <c r="D5" s="66"/>
      <c r="E5" s="66"/>
      <c r="F5" s="66"/>
      <c r="G5" s="66"/>
      <c r="H5" s="66"/>
      <c r="I5" s="66"/>
      <c r="J5" s="66"/>
      <c r="K5" s="66"/>
      <c r="L5" s="66"/>
    </row>
    <row r="6" spans="1:12" ht="12.75">
      <c r="A6" s="66">
        <v>113</v>
      </c>
      <c r="B6" s="66">
        <v>124</v>
      </c>
      <c r="C6" s="66">
        <v>126</v>
      </c>
      <c r="D6" s="66">
        <v>128</v>
      </c>
      <c r="E6" s="66"/>
      <c r="F6" s="66"/>
      <c r="G6" s="66"/>
      <c r="H6" s="66"/>
      <c r="I6" s="66"/>
      <c r="J6" s="66"/>
      <c r="K6" s="66"/>
      <c r="L6" s="66"/>
    </row>
    <row r="7" spans="1:15" ht="12.75">
      <c r="A7" s="66">
        <v>211</v>
      </c>
      <c r="B7" s="66">
        <v>215</v>
      </c>
      <c r="C7" s="66">
        <v>217</v>
      </c>
      <c r="D7" s="66">
        <v>219</v>
      </c>
      <c r="E7" s="66">
        <v>221</v>
      </c>
      <c r="F7" s="66">
        <v>223</v>
      </c>
      <c r="G7" s="66">
        <v>225</v>
      </c>
      <c r="H7" s="66">
        <v>227</v>
      </c>
      <c r="I7" s="66">
        <v>229</v>
      </c>
      <c r="J7" s="66">
        <v>231</v>
      </c>
      <c r="K7" s="66">
        <v>233</v>
      </c>
      <c r="L7" s="66">
        <v>235</v>
      </c>
      <c r="M7" s="66">
        <v>237</v>
      </c>
      <c r="N7" s="66">
        <v>239</v>
      </c>
      <c r="O7" s="66">
        <v>241</v>
      </c>
    </row>
    <row r="8" spans="1:12" ht="12.75">
      <c r="A8" s="66">
        <v>249</v>
      </c>
      <c r="B8" s="66">
        <v>251</v>
      </c>
      <c r="C8" s="66">
        <v>252</v>
      </c>
      <c r="D8" s="66">
        <v>253</v>
      </c>
      <c r="E8" s="66">
        <v>254</v>
      </c>
      <c r="F8" s="66">
        <v>255</v>
      </c>
      <c r="G8" s="66">
        <v>256</v>
      </c>
      <c r="H8" s="66"/>
      <c r="I8" s="66"/>
      <c r="J8" s="66"/>
      <c r="K8" s="66"/>
      <c r="L8" s="66"/>
    </row>
    <row r="9" spans="1:12" ht="12.75">
      <c r="A9" s="66">
        <v>258</v>
      </c>
      <c r="B9" s="66">
        <v>260</v>
      </c>
      <c r="C9" s="66">
        <v>261</v>
      </c>
      <c r="D9" s="66">
        <v>262</v>
      </c>
      <c r="E9" s="66">
        <v>263</v>
      </c>
      <c r="F9" s="66">
        <v>264</v>
      </c>
      <c r="G9" s="66"/>
      <c r="H9" s="66"/>
      <c r="I9" s="66"/>
      <c r="J9" s="66"/>
      <c r="K9" s="66"/>
      <c r="L9" s="66"/>
    </row>
    <row r="10" spans="1:12" ht="12.75">
      <c r="A10" s="66">
        <v>272</v>
      </c>
      <c r="B10" s="66">
        <v>274</v>
      </c>
      <c r="C10" s="66">
        <v>275</v>
      </c>
      <c r="D10" s="66">
        <v>276</v>
      </c>
      <c r="E10" s="66">
        <v>277</v>
      </c>
      <c r="F10" s="66">
        <v>278</v>
      </c>
      <c r="G10" s="66">
        <v>279</v>
      </c>
      <c r="H10" s="66"/>
      <c r="I10" s="66"/>
      <c r="J10" s="66"/>
      <c r="K10" s="66"/>
      <c r="L10" s="66"/>
    </row>
    <row r="11" spans="1:12" ht="12.75">
      <c r="A11" s="66">
        <v>281</v>
      </c>
      <c r="B11" s="66">
        <v>283</v>
      </c>
      <c r="C11" s="66">
        <v>284</v>
      </c>
      <c r="D11" s="66">
        <v>285</v>
      </c>
      <c r="E11" s="66">
        <v>286</v>
      </c>
      <c r="F11" s="66">
        <v>287</v>
      </c>
      <c r="G11" s="66"/>
      <c r="H11" s="66"/>
      <c r="I11" s="66"/>
      <c r="J11" s="66"/>
      <c r="K11" s="66"/>
      <c r="L11" s="66"/>
    </row>
    <row r="12" spans="1:17" ht="12.75">
      <c r="A12" s="66">
        <v>323</v>
      </c>
      <c r="B12" s="66">
        <v>327</v>
      </c>
      <c r="C12" s="66">
        <v>329</v>
      </c>
      <c r="D12" s="66">
        <v>331</v>
      </c>
      <c r="E12" s="66">
        <v>337</v>
      </c>
      <c r="F12" s="66">
        <v>367</v>
      </c>
      <c r="G12" s="66">
        <v>369</v>
      </c>
      <c r="H12" s="66">
        <v>371</v>
      </c>
      <c r="I12" s="66">
        <v>373</v>
      </c>
      <c r="J12" s="66">
        <v>375</v>
      </c>
      <c r="K12" s="66">
        <v>377</v>
      </c>
      <c r="L12" s="66">
        <v>379</v>
      </c>
      <c r="M12" s="66">
        <v>381</v>
      </c>
      <c r="N12" s="66">
        <v>383</v>
      </c>
      <c r="O12" s="66">
        <v>385</v>
      </c>
      <c r="P12" s="66">
        <v>387</v>
      </c>
      <c r="Q12" s="66">
        <v>389</v>
      </c>
    </row>
    <row r="13" spans="1:12" ht="12.75">
      <c r="A13" s="66">
        <v>331</v>
      </c>
      <c r="B13" s="66">
        <v>333</v>
      </c>
      <c r="C13" s="66">
        <v>335</v>
      </c>
      <c r="D13" s="66"/>
      <c r="E13" s="66"/>
      <c r="F13" s="66"/>
      <c r="G13" s="66"/>
      <c r="H13" s="66"/>
      <c r="I13" s="66"/>
      <c r="J13" s="66"/>
      <c r="K13" s="66"/>
      <c r="L13" s="66"/>
    </row>
    <row r="14" spans="1:15" ht="12.75">
      <c r="A14" s="66">
        <v>337</v>
      </c>
      <c r="B14" s="66">
        <v>339</v>
      </c>
      <c r="C14" s="66">
        <v>341</v>
      </c>
      <c r="D14" s="66">
        <v>343</v>
      </c>
      <c r="E14" s="66">
        <v>345</v>
      </c>
      <c r="F14" s="66">
        <v>347</v>
      </c>
      <c r="G14" s="66">
        <v>349</v>
      </c>
      <c r="H14" s="66">
        <v>351</v>
      </c>
      <c r="I14" s="66">
        <v>353</v>
      </c>
      <c r="J14" s="66">
        <v>355</v>
      </c>
      <c r="K14" s="66">
        <v>357</v>
      </c>
      <c r="L14" s="66">
        <v>359</v>
      </c>
      <c r="M14" s="66">
        <v>361</v>
      </c>
      <c r="N14" s="66">
        <v>363</v>
      </c>
      <c r="O14" s="66">
        <v>365</v>
      </c>
    </row>
    <row r="15" spans="1:12" ht="12.75">
      <c r="A15" s="66">
        <v>392</v>
      </c>
      <c r="B15" s="66">
        <v>394</v>
      </c>
      <c r="C15" s="66">
        <v>395</v>
      </c>
      <c r="D15" s="66"/>
      <c r="E15" s="66"/>
      <c r="F15" s="66"/>
      <c r="G15" s="66"/>
      <c r="H15" s="66"/>
      <c r="I15" s="66"/>
      <c r="J15" s="66"/>
      <c r="K15" s="66"/>
      <c r="L15" s="66"/>
    </row>
    <row r="16" spans="1:12" ht="12.75">
      <c r="A16" s="66">
        <v>396</v>
      </c>
      <c r="B16" s="66">
        <v>398</v>
      </c>
      <c r="C16" s="66">
        <v>400</v>
      </c>
      <c r="D16" s="66">
        <v>401</v>
      </c>
      <c r="E16" s="66">
        <v>406</v>
      </c>
      <c r="F16" s="66">
        <v>407</v>
      </c>
      <c r="G16" s="66"/>
      <c r="H16" s="66"/>
      <c r="I16" s="66"/>
      <c r="J16" s="66"/>
      <c r="K16" s="66"/>
      <c r="L16" s="66"/>
    </row>
    <row r="17" spans="1:12" ht="12.75">
      <c r="A17" s="66">
        <v>401</v>
      </c>
      <c r="B17" s="66">
        <v>403</v>
      </c>
      <c r="C17" s="66">
        <v>405</v>
      </c>
      <c r="D17" s="66"/>
      <c r="E17" s="66"/>
      <c r="F17" s="66"/>
      <c r="G17" s="66"/>
      <c r="H17" s="66"/>
      <c r="I17" s="66"/>
      <c r="J17" s="66"/>
      <c r="K17" s="66"/>
      <c r="L17" s="66"/>
    </row>
    <row r="18" spans="1:12" ht="12.75">
      <c r="A18" s="66">
        <v>413</v>
      </c>
      <c r="B18" s="66">
        <v>415</v>
      </c>
      <c r="C18" s="66">
        <v>417</v>
      </c>
      <c r="D18" s="66">
        <v>419</v>
      </c>
      <c r="E18" s="66"/>
      <c r="F18" s="66"/>
      <c r="G18" s="66"/>
      <c r="H18" s="66"/>
      <c r="I18" s="66"/>
      <c r="J18" s="66"/>
      <c r="K18" s="66"/>
      <c r="L18" s="66"/>
    </row>
    <row r="19" spans="1:12" ht="12.75">
      <c r="A19" s="66">
        <v>450</v>
      </c>
      <c r="B19" s="66">
        <v>431</v>
      </c>
      <c r="C19" s="66">
        <v>433</v>
      </c>
      <c r="D19" s="66">
        <v>436</v>
      </c>
      <c r="E19" s="66">
        <v>437</v>
      </c>
      <c r="F19" s="66">
        <v>438</v>
      </c>
      <c r="G19" s="66">
        <v>442</v>
      </c>
      <c r="H19" s="66">
        <v>443</v>
      </c>
      <c r="I19" s="66">
        <v>444</v>
      </c>
      <c r="J19" s="66">
        <v>447</v>
      </c>
      <c r="K19" s="66">
        <v>448</v>
      </c>
      <c r="L19" s="66">
        <v>449</v>
      </c>
    </row>
    <row r="20" spans="1:12" ht="12.75">
      <c r="A20" s="66">
        <v>452</v>
      </c>
      <c r="B20" s="66">
        <v>453</v>
      </c>
      <c r="C20" s="66">
        <v>454</v>
      </c>
      <c r="D20" s="66"/>
      <c r="E20" s="66"/>
      <c r="F20" s="66"/>
      <c r="G20" s="66"/>
      <c r="H20" s="66"/>
      <c r="I20" s="66"/>
      <c r="J20" s="66"/>
      <c r="K20" s="66"/>
      <c r="L20" s="66"/>
    </row>
    <row r="21" spans="1:12" ht="12.75">
      <c r="A21" s="66">
        <v>455</v>
      </c>
      <c r="B21" s="66">
        <v>456</v>
      </c>
      <c r="C21" s="66">
        <v>457</v>
      </c>
      <c r="D21" s="66"/>
      <c r="E21" s="66"/>
      <c r="F21" s="66"/>
      <c r="G21" s="66"/>
      <c r="H21" s="66"/>
      <c r="I21" s="66"/>
      <c r="J21" s="66"/>
      <c r="K21" s="66"/>
      <c r="L21" s="66"/>
    </row>
    <row r="22" spans="1:12" ht="12.75">
      <c r="A22" s="66">
        <v>458</v>
      </c>
      <c r="B22" s="66">
        <v>450</v>
      </c>
      <c r="C22" s="66">
        <v>451</v>
      </c>
      <c r="D22" s="66"/>
      <c r="E22" s="66"/>
      <c r="F22" s="66"/>
      <c r="G22" s="66"/>
      <c r="H22" s="66"/>
      <c r="I22" s="66"/>
      <c r="J22" s="66"/>
      <c r="K22" s="66"/>
      <c r="L22" s="66"/>
    </row>
    <row r="23" spans="1:12" ht="12.75">
      <c r="A23" s="66">
        <v>475</v>
      </c>
      <c r="B23" s="66">
        <v>477</v>
      </c>
      <c r="C23" s="66">
        <v>478</v>
      </c>
      <c r="D23" s="66">
        <v>479</v>
      </c>
      <c r="E23" s="66">
        <v>480</v>
      </c>
      <c r="F23" s="66"/>
      <c r="G23" s="66"/>
      <c r="H23" s="66"/>
      <c r="I23" s="66"/>
      <c r="J23" s="66"/>
      <c r="K23" s="66"/>
      <c r="L23" s="66"/>
    </row>
    <row r="24" spans="1:12" ht="12.75">
      <c r="A24" s="66">
        <v>480</v>
      </c>
      <c r="B24" s="66">
        <v>482</v>
      </c>
      <c r="C24" s="66">
        <v>483</v>
      </c>
      <c r="D24" s="66">
        <v>484</v>
      </c>
      <c r="E24" s="66">
        <v>485</v>
      </c>
      <c r="F24" s="66">
        <v>486</v>
      </c>
      <c r="G24" s="66"/>
      <c r="H24" s="66"/>
      <c r="I24" s="66"/>
      <c r="J24" s="66"/>
      <c r="K24" s="66"/>
      <c r="L24" s="66"/>
    </row>
    <row r="25" spans="1:12" ht="12.75">
      <c r="A25" s="66">
        <v>488</v>
      </c>
      <c r="B25" s="66">
        <v>460</v>
      </c>
      <c r="C25" s="66">
        <v>463</v>
      </c>
      <c r="D25" s="66">
        <v>467</v>
      </c>
      <c r="E25" s="66">
        <v>470</v>
      </c>
      <c r="F25" s="66">
        <v>471</v>
      </c>
      <c r="G25" s="66">
        <v>472</v>
      </c>
      <c r="H25" s="66">
        <v>473</v>
      </c>
      <c r="I25" s="66">
        <v>474</v>
      </c>
      <c r="J25" s="66">
        <v>475</v>
      </c>
      <c r="K25" s="66">
        <v>487</v>
      </c>
      <c r="L25" s="66"/>
    </row>
    <row r="26" spans="1:12" ht="12.75">
      <c r="A26" s="66">
        <v>492</v>
      </c>
      <c r="B26" s="66">
        <v>494</v>
      </c>
      <c r="C26" s="66">
        <v>495</v>
      </c>
      <c r="D26" s="66">
        <v>496</v>
      </c>
      <c r="E26" s="66">
        <v>500</v>
      </c>
      <c r="F26" s="66">
        <v>501</v>
      </c>
      <c r="G26" s="66"/>
      <c r="H26" s="66"/>
      <c r="I26" s="66"/>
      <c r="J26" s="66"/>
      <c r="K26" s="66"/>
      <c r="L26" s="66"/>
    </row>
    <row r="27" spans="1:12" ht="12.75">
      <c r="A27" s="66">
        <v>496</v>
      </c>
      <c r="B27" s="66">
        <v>497</v>
      </c>
      <c r="C27" s="66">
        <v>498</v>
      </c>
      <c r="D27" s="66">
        <v>499</v>
      </c>
      <c r="E27" s="66"/>
      <c r="F27" s="66"/>
      <c r="J27" s="66"/>
      <c r="K27" s="66"/>
      <c r="L27" s="66"/>
    </row>
    <row r="28" spans="1:12" ht="12.75">
      <c r="A28" s="66">
        <v>504</v>
      </c>
      <c r="B28" s="66">
        <v>506</v>
      </c>
      <c r="C28" s="66">
        <v>508</v>
      </c>
      <c r="D28" s="66">
        <v>509</v>
      </c>
      <c r="E28" s="66"/>
      <c r="F28" s="66"/>
      <c r="G28" s="66"/>
      <c r="H28" s="66"/>
      <c r="I28" s="66"/>
      <c r="J28" s="66"/>
      <c r="K28" s="66"/>
      <c r="L28" s="66"/>
    </row>
    <row r="29" spans="1:12" ht="12.75">
      <c r="A29" s="66">
        <v>572</v>
      </c>
      <c r="B29" s="66">
        <v>574</v>
      </c>
      <c r="C29" s="66">
        <v>575</v>
      </c>
      <c r="D29" s="66">
        <v>576</v>
      </c>
      <c r="E29" s="66"/>
      <c r="F29" s="66"/>
      <c r="G29" s="66"/>
      <c r="H29" s="66"/>
      <c r="I29" s="66"/>
      <c r="J29" s="66"/>
      <c r="K29" s="66"/>
      <c r="L29" s="66"/>
    </row>
    <row r="30" spans="1:12" ht="12.75">
      <c r="A30" s="66">
        <v>585</v>
      </c>
      <c r="B30" s="66">
        <v>587</v>
      </c>
      <c r="C30" s="66">
        <v>588</v>
      </c>
      <c r="D30" s="66">
        <v>589</v>
      </c>
      <c r="E30" s="66"/>
      <c r="F30" s="66"/>
      <c r="G30" s="66"/>
      <c r="H30" s="66"/>
      <c r="I30" s="66"/>
      <c r="J30" s="66"/>
      <c r="K30" s="66"/>
      <c r="L30" s="66"/>
    </row>
    <row r="31" spans="1:12" ht="12.75">
      <c r="A31" s="66">
        <v>600</v>
      </c>
      <c r="B31" s="66">
        <v>602</v>
      </c>
      <c r="C31" s="66">
        <v>604</v>
      </c>
      <c r="D31" s="66"/>
      <c r="E31" s="66"/>
      <c r="F31" s="66"/>
      <c r="G31" s="66"/>
      <c r="H31" s="66"/>
      <c r="I31" s="66"/>
      <c r="J31" s="66"/>
      <c r="K31" s="66"/>
      <c r="L31" s="66"/>
    </row>
    <row r="32" spans="1:12" ht="12.75">
      <c r="A32" s="66">
        <v>606</v>
      </c>
      <c r="B32" s="66">
        <v>608</v>
      </c>
      <c r="C32" s="66">
        <v>610</v>
      </c>
      <c r="D32" s="66"/>
      <c r="E32" s="66"/>
      <c r="F32" s="66"/>
      <c r="G32" s="66"/>
      <c r="H32" s="66"/>
      <c r="I32" s="66"/>
      <c r="J32" s="66"/>
      <c r="K32" s="66"/>
      <c r="L32" s="66"/>
    </row>
    <row r="33" spans="1:12" ht="12.75">
      <c r="A33" s="66">
        <v>618</v>
      </c>
      <c r="B33" s="66">
        <v>620</v>
      </c>
      <c r="C33" s="66">
        <v>622</v>
      </c>
      <c r="D33" s="66"/>
      <c r="E33" s="66"/>
      <c r="F33" s="66"/>
      <c r="G33" s="66"/>
      <c r="H33" s="66"/>
      <c r="I33" s="66"/>
      <c r="J33" s="66"/>
      <c r="K33" s="66"/>
      <c r="L33" s="66"/>
    </row>
    <row r="34" spans="1:12" ht="12.7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</row>
    <row r="35" spans="1:12" ht="12.7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</row>
    <row r="36" spans="1:12" ht="12.75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</row>
    <row r="37" spans="1:12" ht="12.75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</row>
    <row r="38" spans="1:12" ht="12.75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</row>
    <row r="39" spans="1:12" ht="12.75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</row>
    <row r="40" spans="1:12" ht="12.7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</row>
    <row r="41" spans="1:12" ht="12.7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</row>
    <row r="42" spans="1:12" ht="12.7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</row>
    <row r="43" spans="1:12" ht="12.7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</row>
    <row r="44" spans="1:12" ht="12.7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</row>
    <row r="45" spans="1:12" ht="12.7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</row>
    <row r="46" spans="1:12" ht="12.7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</row>
    <row r="47" spans="1:12" ht="12.7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</row>
    <row r="48" spans="1:12" ht="12.75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</row>
    <row r="49" spans="1:12" ht="12.75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</row>
    <row r="50" spans="1:12" ht="12.75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</row>
    <row r="51" spans="1:12" ht="12.75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</row>
    <row r="52" spans="1:12" ht="12.75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</row>
    <row r="53" spans="1:12" ht="12.75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</row>
    <row r="54" spans="1:12" ht="12.75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</row>
    <row r="55" spans="1:12" ht="12.75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</row>
    <row r="56" spans="1:12" ht="12.75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</row>
    <row r="57" spans="1:12" ht="12.75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</row>
    <row r="58" spans="1:12" ht="12.75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</row>
    <row r="59" spans="1:12" ht="12.75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</row>
    <row r="60" spans="1:12" ht="12.75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</row>
    <row r="61" spans="1:12" ht="12.75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</row>
    <row r="62" spans="1:12" ht="12.75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</row>
    <row r="63" spans="1:12" ht="12.75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</row>
    <row r="64" spans="1:12" ht="12.75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</row>
    <row r="65" spans="1:12" ht="12.7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</row>
    <row r="66" spans="1:12" ht="12.7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</row>
    <row r="67" spans="1:12" ht="12.75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</row>
    <row r="68" spans="1:12" ht="12.75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</row>
    <row r="69" spans="1:12" ht="12.75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</row>
    <row r="70" spans="1:12" ht="12.75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</row>
    <row r="71" spans="1:12" ht="12.75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</row>
    <row r="72" spans="1:12" ht="12.75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</row>
    <row r="73" spans="1:12" ht="12.75">
      <c r="A73" s="6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</row>
    <row r="74" spans="1:12" ht="12.75">
      <c r="A74" s="6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</row>
    <row r="75" spans="1:12" ht="12.75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</row>
    <row r="76" spans="1:12" ht="12.75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</row>
    <row r="77" spans="1:12" ht="12.75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</row>
    <row r="78" spans="1:12" ht="12.75">
      <c r="A78" s="66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</row>
    <row r="79" spans="1:12" ht="12.75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</row>
    <row r="80" spans="1:12" ht="12.75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</row>
    <row r="81" spans="1:12" ht="12.75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</row>
    <row r="82" spans="1:12" ht="12.75">
      <c r="A82" s="66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</row>
    <row r="83" spans="1:12" ht="12.75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</row>
    <row r="84" spans="1:12" ht="12.75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</row>
    <row r="85" spans="1:12" ht="12.75">
      <c r="A85" s="6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</row>
    <row r="86" spans="1:12" ht="12.75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</row>
    <row r="87" spans="1:12" ht="12.75">
      <c r="A87" s="6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</row>
    <row r="88" spans="1:12" ht="12.75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</row>
    <row r="89" spans="1:12" ht="12.75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</row>
    <row r="90" spans="1:12" ht="12.75">
      <c r="A90" s="66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</row>
    <row r="91" spans="1:12" ht="12.75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</row>
    <row r="92" spans="1:12" ht="12.75">
      <c r="A92" s="6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</row>
    <row r="93" spans="1:12" ht="12.75">
      <c r="A93" s="6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</row>
    <row r="94" spans="1:12" ht="12.75">
      <c r="A94" s="66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</row>
    <row r="95" spans="1:12" ht="12.75">
      <c r="A95" s="66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</row>
    <row r="96" spans="1:12" ht="12.75">
      <c r="A96" s="66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</row>
    <row r="97" spans="1:12" ht="12.75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</row>
    <row r="98" spans="1:12" ht="12.75">
      <c r="A98" s="6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</row>
    <row r="99" spans="1:12" ht="12.75">
      <c r="A99" s="66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</row>
    <row r="100" spans="1:12" ht="12.75">
      <c r="A100" s="66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</row>
    <row r="101" spans="1:12" ht="12.75">
      <c r="A101" s="66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</row>
    <row r="102" spans="1:12" ht="12.75">
      <c r="A102" s="66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</row>
    <row r="103" spans="1:12" ht="12.75">
      <c r="A103" s="66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</row>
    <row r="104" spans="1:12" ht="12.75">
      <c r="A104" s="66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</row>
    <row r="105" spans="1:12" ht="12.75">
      <c r="A105" s="66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</row>
    <row r="106" spans="1:12" ht="12.75">
      <c r="A106" s="66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</row>
    <row r="107" spans="1:12" ht="12.75">
      <c r="A107" s="66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</row>
    <row r="108" spans="1:12" ht="12.75">
      <c r="A108" s="66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</row>
    <row r="109" spans="1:12" ht="12.75">
      <c r="A109" s="66"/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</row>
    <row r="110" spans="1:12" ht="12.75">
      <c r="A110" s="66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</row>
    <row r="111" spans="1:12" ht="12.75">
      <c r="A111" s="66"/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</row>
    <row r="112" spans="1:12" ht="12.75">
      <c r="A112" s="66"/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</row>
    <row r="113" spans="1:12" ht="12.75">
      <c r="A113" s="66"/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</row>
    <row r="114" spans="1:12" ht="12.75">
      <c r="A114" s="66"/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</row>
    <row r="115" spans="1:12" ht="12.75">
      <c r="A115" s="66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</row>
    <row r="116" spans="1:12" ht="12.75">
      <c r="A116" s="66"/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</row>
    <row r="117" spans="1:12" ht="12.75">
      <c r="A117" s="66"/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</row>
    <row r="118" spans="1:12" ht="12.75">
      <c r="A118" s="66"/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</row>
    <row r="119" spans="1:12" ht="12.75">
      <c r="A119" s="66"/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</row>
    <row r="120" spans="1:12" ht="12.75">
      <c r="A120" s="66"/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</row>
    <row r="121" spans="1:12" ht="12.75">
      <c r="A121" s="66"/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</row>
    <row r="122" spans="1:12" ht="12.75">
      <c r="A122" s="66"/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</row>
    <row r="123" spans="1:12" ht="12.75">
      <c r="A123" s="66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</row>
    <row r="124" spans="1:12" ht="12.75">
      <c r="A124" s="66"/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</row>
    <row r="125" spans="1:12" ht="12.75">
      <c r="A125" s="66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</row>
    <row r="126" spans="1:12" ht="12.75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</row>
    <row r="127" spans="1:12" ht="12.75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</row>
    <row r="128" spans="1:12" ht="12.75">
      <c r="A128" s="66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</row>
    <row r="129" spans="1:12" ht="12.75">
      <c r="A129" s="66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</row>
    <row r="130" spans="1:12" ht="12.75">
      <c r="A130" s="66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</row>
    <row r="131" spans="1:12" ht="12.75">
      <c r="A131" s="66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</row>
    <row r="132" spans="1:12" ht="12.75">
      <c r="A132" s="66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</row>
    <row r="133" spans="1:12" ht="12.75">
      <c r="A133" s="66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</row>
    <row r="134" spans="1:12" ht="12.75">
      <c r="A134" s="66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</row>
    <row r="135" spans="1:12" ht="12.75">
      <c r="A135" s="66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</row>
    <row r="136" spans="1:12" ht="12.75">
      <c r="A136" s="66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</row>
    <row r="137" spans="1:12" ht="12.75">
      <c r="A137" s="66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</row>
    <row r="138" spans="1:12" ht="12.75">
      <c r="A138" s="66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</row>
    <row r="139" spans="1:12" ht="12.75">
      <c r="A139" s="66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</row>
    <row r="140" spans="1:12" ht="12.75">
      <c r="A140" s="66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</row>
    <row r="141" spans="1:12" ht="12.75">
      <c r="A141" s="66"/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</row>
    <row r="142" spans="1:12" ht="12.75">
      <c r="A142" s="66"/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</row>
    <row r="143" spans="1:12" ht="12.75">
      <c r="A143" s="66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</row>
    <row r="144" spans="1:12" ht="12.75">
      <c r="A144" s="66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</row>
    <row r="145" spans="1:12" ht="12.75">
      <c r="A145" s="66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</row>
    <row r="146" spans="1:12" ht="12.75">
      <c r="A146" s="66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</row>
    <row r="147" spans="1:12" ht="12.75">
      <c r="A147" s="66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</row>
    <row r="148" spans="1:12" ht="12.75">
      <c r="A148" s="66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</row>
    <row r="149" spans="1:12" ht="12.75">
      <c r="A149" s="66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</row>
    <row r="150" spans="1:12" ht="12.75">
      <c r="A150" s="66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</row>
    <row r="151" spans="1:12" ht="12.75">
      <c r="A151" s="66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</row>
    <row r="152" spans="1:12" ht="12.75">
      <c r="A152" s="66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</row>
    <row r="153" spans="1:12" ht="12.75">
      <c r="A153" s="66"/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</row>
    <row r="154" spans="1:12" ht="12.75">
      <c r="A154" s="66"/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</row>
    <row r="155" spans="1:12" ht="12.75">
      <c r="A155" s="66"/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</row>
    <row r="156" spans="1:12" ht="12.75">
      <c r="A156" s="66"/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</row>
    <row r="157" spans="1:12" ht="12.75">
      <c r="A157" s="66"/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</row>
    <row r="158" spans="1:12" ht="12.75">
      <c r="A158" s="66"/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</row>
    <row r="159" spans="1:12" ht="12.75">
      <c r="A159" s="66"/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</row>
    <row r="160" spans="1:12" ht="12.75">
      <c r="A160" s="66"/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</row>
    <row r="161" spans="1:12" ht="12.75">
      <c r="A161" s="66"/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</row>
    <row r="162" spans="1:12" ht="12.75">
      <c r="A162" s="66"/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</row>
    <row r="163" spans="1:12" ht="12.75">
      <c r="A163" s="66"/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</row>
    <row r="164" spans="1:12" ht="12.75">
      <c r="A164" s="66"/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</row>
    <row r="165" spans="1:12" ht="12.75">
      <c r="A165" s="66"/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</row>
    <row r="166" spans="1:12" ht="12.75">
      <c r="A166" s="66"/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</row>
    <row r="167" spans="1:12" ht="12.75">
      <c r="A167" s="66"/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</row>
    <row r="168" spans="1:12" ht="12.75">
      <c r="A168" s="66"/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</row>
    <row r="169" spans="1:12" ht="12.75">
      <c r="A169" s="66"/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</row>
    <row r="170" spans="1:12" ht="12.75">
      <c r="A170" s="66"/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</row>
    <row r="171" spans="1:12" ht="12.75">
      <c r="A171" s="66"/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</row>
    <row r="172" spans="1:12" ht="12.75">
      <c r="A172" s="66"/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</row>
    <row r="173" spans="1:12" ht="12.75">
      <c r="A173" s="66"/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</row>
    <row r="174" spans="1:12" ht="12.75">
      <c r="A174" s="66"/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</row>
    <row r="175" spans="1:12" ht="12.75">
      <c r="A175" s="66"/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</row>
    <row r="176" spans="1:12" ht="12.75">
      <c r="A176" s="66"/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</row>
    <row r="177" spans="1:12" ht="12.75">
      <c r="A177" s="66"/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</row>
    <row r="178" spans="1:12" ht="12.75">
      <c r="A178" s="66"/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</row>
    <row r="179" spans="1:12" ht="12.75">
      <c r="A179" s="66"/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</row>
    <row r="180" spans="1:12" ht="12.75">
      <c r="A180" s="66"/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</row>
    <row r="181" spans="1:12" ht="12.75">
      <c r="A181" s="66"/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</row>
    <row r="182" spans="1:12" ht="12.75">
      <c r="A182" s="66"/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</row>
    <row r="183" spans="1:12" ht="12.75">
      <c r="A183" s="66"/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</row>
    <row r="184" spans="1:12" ht="12.75">
      <c r="A184" s="66"/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</row>
    <row r="185" spans="1:12" ht="12.75">
      <c r="A185" s="66"/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</row>
    <row r="186" spans="1:12" ht="12.75">
      <c r="A186" s="66"/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</row>
    <row r="187" spans="1:12" ht="12.75">
      <c r="A187" s="66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</row>
    <row r="188" spans="1:12" ht="12.75">
      <c r="A188" s="66"/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</row>
    <row r="189" spans="1:12" ht="12.75">
      <c r="A189" s="66"/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</row>
    <row r="190" spans="1:12" ht="12.75">
      <c r="A190" s="66"/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</row>
    <row r="191" spans="1:12" ht="12.75">
      <c r="A191" s="66"/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</row>
    <row r="192" spans="1:12" ht="12.75">
      <c r="A192" s="66"/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</row>
    <row r="193" spans="1:12" ht="12.75">
      <c r="A193" s="66"/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</row>
    <row r="194" spans="1:12" ht="12.75">
      <c r="A194" s="66"/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</row>
    <row r="195" spans="1:12" ht="12.75">
      <c r="A195" s="66"/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</row>
    <row r="196" spans="1:12" ht="12.75">
      <c r="A196" s="66"/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</row>
    <row r="197" spans="1:12" ht="12.75">
      <c r="A197" s="66"/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</row>
    <row r="198" spans="1:12" ht="12.75">
      <c r="A198" s="66"/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</row>
    <row r="199" spans="1:12" ht="12.75">
      <c r="A199" s="66"/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</row>
    <row r="200" spans="1:12" ht="12.75">
      <c r="A200" s="66"/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</row>
    <row r="201" spans="1:12" ht="12.75">
      <c r="A201" s="66"/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</row>
    <row r="202" spans="1:12" ht="12.75">
      <c r="A202" s="66"/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</row>
    <row r="203" spans="1:12" ht="12.75">
      <c r="A203" s="66"/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</row>
    <row r="204" spans="1:12" ht="12.75">
      <c r="A204" s="66"/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</row>
    <row r="205" spans="1:12" ht="12.75">
      <c r="A205" s="66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</row>
    <row r="206" spans="1:12" ht="12.75">
      <c r="A206" s="66"/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</row>
    <row r="207" spans="1:12" ht="12.75">
      <c r="A207" s="66"/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</row>
    <row r="208" spans="1:12" ht="12.75">
      <c r="A208" s="66"/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</row>
    <row r="209" spans="1:12" ht="12.75">
      <c r="A209" s="66"/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</row>
    <row r="210" spans="1:12" ht="12.75">
      <c r="A210" s="66"/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</row>
    <row r="211" spans="1:12" ht="12.75">
      <c r="A211" s="66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</row>
    <row r="212" spans="1:12" ht="12.75">
      <c r="A212" s="66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</row>
    <row r="213" spans="1:12" ht="12.75">
      <c r="A213" s="66"/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</row>
    <row r="214" spans="1:12" ht="12.75">
      <c r="A214" s="66"/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</row>
    <row r="215" spans="1:12" ht="12.75">
      <c r="A215" s="66"/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</row>
    <row r="216" spans="1:12" ht="12.75">
      <c r="A216" s="66"/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</row>
    <row r="217" spans="1:12" ht="12.75">
      <c r="A217" s="66"/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</row>
    <row r="218" spans="1:12" ht="12.75">
      <c r="A218" s="66"/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</row>
    <row r="219" spans="1:12" ht="12.75">
      <c r="A219" s="66"/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</row>
    <row r="220" spans="1:12" ht="12.75">
      <c r="A220" s="66"/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</row>
    <row r="221" spans="1:12" ht="12.75">
      <c r="A221" s="66"/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</row>
    <row r="222" spans="1:12" ht="12.75">
      <c r="A222" s="66"/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</row>
    <row r="223" spans="1:12" ht="12.75">
      <c r="A223" s="66"/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</row>
    <row r="224" spans="1:12" ht="12.75">
      <c r="A224" s="66"/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</row>
    <row r="225" spans="1:12" ht="12.75">
      <c r="A225" s="66"/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</row>
    <row r="226" spans="1:12" ht="12.75">
      <c r="A226" s="66"/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</row>
    <row r="227" spans="1:12" ht="12.75">
      <c r="A227" s="66"/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</row>
    <row r="228" spans="1:12" ht="12.75">
      <c r="A228" s="66"/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</row>
    <row r="229" spans="1:12" ht="12.75">
      <c r="A229" s="66"/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66"/>
    </row>
    <row r="230" spans="1:12" ht="12.75">
      <c r="A230" s="66"/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</row>
    <row r="231" spans="1:12" ht="12.75">
      <c r="A231" s="66"/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</row>
    <row r="232" spans="1:12" ht="12.75">
      <c r="A232" s="66"/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</row>
    <row r="233" spans="1:12" ht="12.75">
      <c r="A233" s="66"/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66"/>
    </row>
    <row r="234" spans="1:12" ht="12.75">
      <c r="A234" s="66"/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</row>
    <row r="235" spans="1:12" ht="12.75">
      <c r="A235" s="66"/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</row>
    <row r="236" spans="1:12" ht="12.75">
      <c r="A236" s="66"/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</row>
    <row r="237" spans="1:12" ht="12.75">
      <c r="A237" s="66"/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66"/>
    </row>
    <row r="238" spans="1:12" ht="12.75">
      <c r="A238" s="66"/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</row>
    <row r="239" spans="1:12" ht="12.75">
      <c r="A239" s="66"/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</row>
    <row r="240" spans="1:12" ht="12.75">
      <c r="A240" s="66"/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</row>
    <row r="241" spans="1:12" ht="12.75">
      <c r="A241" s="66"/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</row>
    <row r="242" spans="1:12" ht="12.75">
      <c r="A242" s="66"/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</row>
    <row r="243" spans="1:12" ht="12.75">
      <c r="A243" s="66"/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66"/>
    </row>
    <row r="244" spans="1:12" ht="12.75">
      <c r="A244" s="66"/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66"/>
    </row>
    <row r="245" spans="1:12" ht="12.75">
      <c r="A245" s="66"/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</row>
    <row r="246" spans="1:12" ht="12.75">
      <c r="A246" s="66"/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66"/>
    </row>
    <row r="247" spans="1:12" ht="12.75">
      <c r="A247" s="66"/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</row>
    <row r="248" spans="1:12" ht="12.75">
      <c r="A248" s="66"/>
      <c r="B248" s="66"/>
      <c r="C248" s="66"/>
      <c r="D248" s="66"/>
      <c r="E248" s="66"/>
      <c r="F248" s="66"/>
      <c r="G248" s="66"/>
      <c r="H248" s="66"/>
      <c r="I248" s="66"/>
      <c r="J248" s="66"/>
      <c r="K248" s="66"/>
      <c r="L248" s="66"/>
    </row>
    <row r="249" spans="1:12" ht="12.75">
      <c r="A249" s="66"/>
      <c r="B249" s="66"/>
      <c r="C249" s="66"/>
      <c r="D249" s="66"/>
      <c r="E249" s="66"/>
      <c r="F249" s="66"/>
      <c r="G249" s="66"/>
      <c r="H249" s="66"/>
      <c r="I249" s="66"/>
      <c r="J249" s="66"/>
      <c r="K249" s="66"/>
      <c r="L249" s="66"/>
    </row>
    <row r="250" spans="1:12" ht="12.75">
      <c r="A250" s="66"/>
      <c r="B250" s="66"/>
      <c r="C250" s="66"/>
      <c r="D250" s="66"/>
      <c r="E250" s="66"/>
      <c r="F250" s="66"/>
      <c r="G250" s="66"/>
      <c r="H250" s="66"/>
      <c r="I250" s="66"/>
      <c r="J250" s="66"/>
      <c r="K250" s="66"/>
      <c r="L250" s="66"/>
    </row>
    <row r="251" spans="1:12" ht="12.75">
      <c r="A251" s="66"/>
      <c r="B251" s="66"/>
      <c r="C251" s="66"/>
      <c r="D251" s="66"/>
      <c r="E251" s="66"/>
      <c r="F251" s="66"/>
      <c r="G251" s="66"/>
      <c r="H251" s="66"/>
      <c r="I251" s="66"/>
      <c r="J251" s="66"/>
      <c r="K251" s="66"/>
      <c r="L251" s="66"/>
    </row>
    <row r="252" spans="1:12" ht="12.75">
      <c r="A252" s="66"/>
      <c r="B252" s="66"/>
      <c r="C252" s="66"/>
      <c r="D252" s="66"/>
      <c r="E252" s="66"/>
      <c r="F252" s="66"/>
      <c r="G252" s="66"/>
      <c r="H252" s="66"/>
      <c r="I252" s="66"/>
      <c r="J252" s="66"/>
      <c r="K252" s="66"/>
      <c r="L252" s="66"/>
    </row>
    <row r="253" spans="1:12" ht="12.75">
      <c r="A253" s="66"/>
      <c r="B253" s="66"/>
      <c r="C253" s="66"/>
      <c r="D253" s="66"/>
      <c r="E253" s="66"/>
      <c r="F253" s="66"/>
      <c r="G253" s="66"/>
      <c r="H253" s="66"/>
      <c r="I253" s="66"/>
      <c r="J253" s="66"/>
      <c r="K253" s="66"/>
      <c r="L253" s="66"/>
    </row>
    <row r="254" spans="1:12" ht="12.75">
      <c r="A254" s="66"/>
      <c r="B254" s="66"/>
      <c r="C254" s="66"/>
      <c r="D254" s="66"/>
      <c r="E254" s="66"/>
      <c r="F254" s="66"/>
      <c r="G254" s="66"/>
      <c r="H254" s="66"/>
      <c r="I254" s="66"/>
      <c r="J254" s="66"/>
      <c r="K254" s="66"/>
      <c r="L254" s="66"/>
    </row>
    <row r="255" spans="1:12" ht="12.75">
      <c r="A255" s="66"/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66"/>
    </row>
    <row r="256" spans="1:12" ht="12.75">
      <c r="A256" s="66"/>
      <c r="B256" s="66"/>
      <c r="C256" s="66"/>
      <c r="D256" s="66"/>
      <c r="E256" s="66"/>
      <c r="F256" s="66"/>
      <c r="G256" s="66"/>
      <c r="H256" s="66"/>
      <c r="I256" s="66"/>
      <c r="J256" s="66"/>
      <c r="K256" s="66"/>
      <c r="L256" s="66"/>
    </row>
    <row r="257" spans="1:12" ht="12.75">
      <c r="A257" s="66"/>
      <c r="B257" s="66"/>
      <c r="C257" s="66"/>
      <c r="D257" s="66"/>
      <c r="E257" s="66"/>
      <c r="F257" s="66"/>
      <c r="G257" s="66"/>
      <c r="H257" s="66"/>
      <c r="I257" s="66"/>
      <c r="J257" s="66"/>
      <c r="K257" s="66"/>
      <c r="L257" s="66"/>
    </row>
    <row r="258" spans="1:12" ht="12.75">
      <c r="A258" s="66"/>
      <c r="B258" s="66"/>
      <c r="C258" s="66"/>
      <c r="D258" s="66"/>
      <c r="E258" s="66"/>
      <c r="F258" s="66"/>
      <c r="G258" s="66"/>
      <c r="H258" s="66"/>
      <c r="I258" s="66"/>
      <c r="J258" s="66"/>
      <c r="K258" s="66"/>
      <c r="L258" s="66"/>
    </row>
    <row r="259" spans="1:12" ht="12.75">
      <c r="A259" s="66"/>
      <c r="B259" s="66"/>
      <c r="C259" s="66"/>
      <c r="D259" s="66"/>
      <c r="E259" s="66"/>
      <c r="F259" s="66"/>
      <c r="G259" s="66"/>
      <c r="H259" s="66"/>
      <c r="I259" s="66"/>
      <c r="J259" s="66"/>
      <c r="K259" s="66"/>
      <c r="L259" s="66"/>
    </row>
    <row r="260" spans="1:12" ht="12.75">
      <c r="A260" s="66"/>
      <c r="B260" s="66"/>
      <c r="C260" s="66"/>
      <c r="D260" s="66"/>
      <c r="E260" s="66"/>
      <c r="F260" s="66"/>
      <c r="G260" s="66"/>
      <c r="H260" s="66"/>
      <c r="I260" s="66"/>
      <c r="J260" s="66"/>
      <c r="K260" s="66"/>
      <c r="L260" s="66"/>
    </row>
    <row r="261" spans="1:12" ht="12.75">
      <c r="A261" s="66"/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</row>
    <row r="262" spans="1:12" ht="12.75">
      <c r="A262" s="66"/>
      <c r="B262" s="66"/>
      <c r="C262" s="66"/>
      <c r="D262" s="66"/>
      <c r="E262" s="66"/>
      <c r="F262" s="66"/>
      <c r="G262" s="66"/>
      <c r="H262" s="66"/>
      <c r="I262" s="66"/>
      <c r="J262" s="66"/>
      <c r="K262" s="66"/>
      <c r="L262" s="66"/>
    </row>
    <row r="263" spans="1:12" ht="12.75">
      <c r="A263" s="66"/>
      <c r="B263" s="66"/>
      <c r="C263" s="66"/>
      <c r="D263" s="66"/>
      <c r="E263" s="66"/>
      <c r="F263" s="66"/>
      <c r="G263" s="66"/>
      <c r="H263" s="66"/>
      <c r="I263" s="66"/>
      <c r="J263" s="66"/>
      <c r="K263" s="66"/>
      <c r="L263" s="66"/>
    </row>
    <row r="264" spans="1:12" ht="12.75">
      <c r="A264" s="66"/>
      <c r="B264" s="66"/>
      <c r="C264" s="66"/>
      <c r="D264" s="66"/>
      <c r="E264" s="66"/>
      <c r="F264" s="66"/>
      <c r="G264" s="66"/>
      <c r="H264" s="66"/>
      <c r="I264" s="66"/>
      <c r="J264" s="66"/>
      <c r="K264" s="66"/>
      <c r="L264" s="66"/>
    </row>
    <row r="265" spans="1:12" ht="12.75">
      <c r="A265" s="66"/>
      <c r="B265" s="66"/>
      <c r="C265" s="66"/>
      <c r="D265" s="66"/>
      <c r="E265" s="66"/>
      <c r="F265" s="66"/>
      <c r="G265" s="66"/>
      <c r="H265" s="66"/>
      <c r="I265" s="66"/>
      <c r="J265" s="66"/>
      <c r="K265" s="66"/>
      <c r="L265" s="66"/>
    </row>
    <row r="266" spans="1:12" ht="12.75">
      <c r="A266" s="66"/>
      <c r="B266" s="66"/>
      <c r="C266" s="66"/>
      <c r="D266" s="66"/>
      <c r="E266" s="66"/>
      <c r="F266" s="66"/>
      <c r="G266" s="66"/>
      <c r="H266" s="66"/>
      <c r="I266" s="66"/>
      <c r="J266" s="66"/>
      <c r="K266" s="66"/>
      <c r="L266" s="66"/>
    </row>
    <row r="267" spans="1:12" ht="12.75">
      <c r="A267" s="66"/>
      <c r="B267" s="66"/>
      <c r="C267" s="66"/>
      <c r="D267" s="66"/>
      <c r="E267" s="66"/>
      <c r="F267" s="66"/>
      <c r="G267" s="66"/>
      <c r="H267" s="66"/>
      <c r="I267" s="66"/>
      <c r="J267" s="66"/>
      <c r="K267" s="66"/>
      <c r="L267" s="66"/>
    </row>
    <row r="268" spans="1:12" ht="12.75">
      <c r="A268" s="66"/>
      <c r="B268" s="66"/>
      <c r="C268" s="66"/>
      <c r="D268" s="66"/>
      <c r="E268" s="66"/>
      <c r="F268" s="66"/>
      <c r="G268" s="66"/>
      <c r="H268" s="66"/>
      <c r="I268" s="66"/>
      <c r="J268" s="66"/>
      <c r="K268" s="66"/>
      <c r="L268" s="66"/>
    </row>
    <row r="269" spans="1:12" ht="12.75">
      <c r="A269" s="66"/>
      <c r="B269" s="66"/>
      <c r="C269" s="66"/>
      <c r="D269" s="66"/>
      <c r="E269" s="66"/>
      <c r="F269" s="66"/>
      <c r="G269" s="66"/>
      <c r="H269" s="66"/>
      <c r="I269" s="66"/>
      <c r="J269" s="66"/>
      <c r="K269" s="66"/>
      <c r="L269" s="66"/>
    </row>
    <row r="270" spans="1:12" ht="12.75">
      <c r="A270" s="66"/>
      <c r="B270" s="66"/>
      <c r="C270" s="66"/>
      <c r="D270" s="66"/>
      <c r="E270" s="66"/>
      <c r="F270" s="66"/>
      <c r="G270" s="66"/>
      <c r="H270" s="66"/>
      <c r="I270" s="66"/>
      <c r="J270" s="66"/>
      <c r="K270" s="66"/>
      <c r="L270" s="66"/>
    </row>
    <row r="271" spans="1:12" ht="12.75">
      <c r="A271" s="66"/>
      <c r="B271" s="66"/>
      <c r="C271" s="66"/>
      <c r="D271" s="66"/>
      <c r="E271" s="66"/>
      <c r="F271" s="66"/>
      <c r="G271" s="66"/>
      <c r="H271" s="66"/>
      <c r="I271" s="66"/>
      <c r="J271" s="66"/>
      <c r="K271" s="66"/>
      <c r="L271" s="66"/>
    </row>
    <row r="272" spans="1:12" ht="12.75">
      <c r="A272" s="66"/>
      <c r="B272" s="66"/>
      <c r="C272" s="66"/>
      <c r="D272" s="66"/>
      <c r="E272" s="66"/>
      <c r="F272" s="66"/>
      <c r="G272" s="66"/>
      <c r="H272" s="66"/>
      <c r="I272" s="66"/>
      <c r="J272" s="66"/>
      <c r="K272" s="66"/>
      <c r="L272" s="66"/>
    </row>
    <row r="273" spans="1:12" ht="12.75">
      <c r="A273" s="66"/>
      <c r="B273" s="66"/>
      <c r="C273" s="66"/>
      <c r="D273" s="66"/>
      <c r="E273" s="66"/>
      <c r="F273" s="66"/>
      <c r="G273" s="66"/>
      <c r="H273" s="66"/>
      <c r="I273" s="66"/>
      <c r="J273" s="66"/>
      <c r="K273" s="66"/>
      <c r="L273" s="66"/>
    </row>
    <row r="274" spans="1:12" ht="12.75">
      <c r="A274" s="66"/>
      <c r="B274" s="66"/>
      <c r="C274" s="66"/>
      <c r="D274" s="66"/>
      <c r="E274" s="66"/>
      <c r="F274" s="66"/>
      <c r="G274" s="66"/>
      <c r="H274" s="66"/>
      <c r="I274" s="66"/>
      <c r="J274" s="66"/>
      <c r="K274" s="66"/>
      <c r="L274" s="66"/>
    </row>
    <row r="275" spans="1:12" ht="12.75">
      <c r="A275" s="66"/>
      <c r="B275" s="66"/>
      <c r="C275" s="66"/>
      <c r="D275" s="66"/>
      <c r="E275" s="66"/>
      <c r="F275" s="66"/>
      <c r="G275" s="66"/>
      <c r="H275" s="66"/>
      <c r="I275" s="66"/>
      <c r="J275" s="66"/>
      <c r="K275" s="66"/>
      <c r="L275" s="66"/>
    </row>
    <row r="276" spans="1:12" ht="12.75">
      <c r="A276" s="66"/>
      <c r="B276" s="66"/>
      <c r="C276" s="66"/>
      <c r="D276" s="66"/>
      <c r="E276" s="66"/>
      <c r="F276" s="66"/>
      <c r="G276" s="66"/>
      <c r="H276" s="66"/>
      <c r="I276" s="66"/>
      <c r="J276" s="66"/>
      <c r="K276" s="66"/>
      <c r="L276" s="66"/>
    </row>
    <row r="277" spans="1:12" ht="12.75">
      <c r="A277" s="66"/>
      <c r="B277" s="66"/>
      <c r="C277" s="66"/>
      <c r="D277" s="66"/>
      <c r="E277" s="66"/>
      <c r="F277" s="66"/>
      <c r="G277" s="66"/>
      <c r="H277" s="66"/>
      <c r="I277" s="66"/>
      <c r="J277" s="66"/>
      <c r="K277" s="66"/>
      <c r="L277" s="66"/>
    </row>
    <row r="278" spans="1:12" ht="12.75">
      <c r="A278" s="66"/>
      <c r="B278" s="66"/>
      <c r="C278" s="66"/>
      <c r="D278" s="66"/>
      <c r="E278" s="66"/>
      <c r="F278" s="66"/>
      <c r="G278" s="66"/>
      <c r="H278" s="66"/>
      <c r="I278" s="66"/>
      <c r="J278" s="66"/>
      <c r="K278" s="66"/>
      <c r="L278" s="66"/>
    </row>
    <row r="279" spans="1:12" ht="12.75">
      <c r="A279" s="66"/>
      <c r="B279" s="66"/>
      <c r="C279" s="66"/>
      <c r="D279" s="66"/>
      <c r="E279" s="66"/>
      <c r="F279" s="66"/>
      <c r="G279" s="66"/>
      <c r="H279" s="66"/>
      <c r="I279" s="66"/>
      <c r="J279" s="66"/>
      <c r="K279" s="66"/>
      <c r="L279" s="66"/>
    </row>
    <row r="280" spans="1:12" ht="12.75">
      <c r="A280" s="66"/>
      <c r="B280" s="66"/>
      <c r="C280" s="66"/>
      <c r="D280" s="66"/>
      <c r="E280" s="66"/>
      <c r="F280" s="66"/>
      <c r="G280" s="66"/>
      <c r="H280" s="66"/>
      <c r="I280" s="66"/>
      <c r="J280" s="66"/>
      <c r="K280" s="66"/>
      <c r="L280" s="66"/>
    </row>
    <row r="281" spans="1:12" ht="12.75">
      <c r="A281" s="66"/>
      <c r="B281" s="66"/>
      <c r="C281" s="66"/>
      <c r="D281" s="66"/>
      <c r="E281" s="66"/>
      <c r="F281" s="66"/>
      <c r="G281" s="66"/>
      <c r="H281" s="66"/>
      <c r="I281" s="66"/>
      <c r="J281" s="66"/>
      <c r="K281" s="66"/>
      <c r="L281" s="66"/>
    </row>
    <row r="282" spans="1:12" ht="12.75">
      <c r="A282" s="66"/>
      <c r="B282" s="66"/>
      <c r="C282" s="66"/>
      <c r="D282" s="66"/>
      <c r="E282" s="66"/>
      <c r="F282" s="66"/>
      <c r="G282" s="66"/>
      <c r="H282" s="66"/>
      <c r="I282" s="66"/>
      <c r="J282" s="66"/>
      <c r="K282" s="66"/>
      <c r="L282" s="66"/>
    </row>
    <row r="283" spans="1:12" ht="12.75">
      <c r="A283" s="66"/>
      <c r="B283" s="66"/>
      <c r="C283" s="66"/>
      <c r="D283" s="66"/>
      <c r="E283" s="66"/>
      <c r="F283" s="66"/>
      <c r="G283" s="66"/>
      <c r="H283" s="66"/>
      <c r="I283" s="66"/>
      <c r="J283" s="66"/>
      <c r="K283" s="66"/>
      <c r="L283" s="66"/>
    </row>
    <row r="284" spans="1:12" ht="12.75">
      <c r="A284" s="66"/>
      <c r="B284" s="66"/>
      <c r="C284" s="66"/>
      <c r="D284" s="66"/>
      <c r="E284" s="66"/>
      <c r="F284" s="66"/>
      <c r="G284" s="66"/>
      <c r="H284" s="66"/>
      <c r="I284" s="66"/>
      <c r="J284" s="66"/>
      <c r="K284" s="66"/>
      <c r="L284" s="66"/>
    </row>
    <row r="285" spans="1:12" ht="12.75">
      <c r="A285" s="66"/>
      <c r="B285" s="66"/>
      <c r="C285" s="66"/>
      <c r="D285" s="66"/>
      <c r="E285" s="66"/>
      <c r="F285" s="66"/>
      <c r="G285" s="66"/>
      <c r="H285" s="66"/>
      <c r="I285" s="66"/>
      <c r="J285" s="66"/>
      <c r="K285" s="66"/>
      <c r="L285" s="66"/>
    </row>
    <row r="286" spans="1:12" ht="12.75">
      <c r="A286" s="66"/>
      <c r="B286" s="66"/>
      <c r="C286" s="66"/>
      <c r="D286" s="66"/>
      <c r="E286" s="66"/>
      <c r="F286" s="66"/>
      <c r="G286" s="66"/>
      <c r="H286" s="66"/>
      <c r="I286" s="66"/>
      <c r="J286" s="66"/>
      <c r="K286" s="66"/>
      <c r="L286" s="66"/>
    </row>
    <row r="287" spans="1:12" ht="12.75">
      <c r="A287" s="66"/>
      <c r="B287" s="66"/>
      <c r="C287" s="66"/>
      <c r="D287" s="66"/>
      <c r="E287" s="66"/>
      <c r="F287" s="66"/>
      <c r="G287" s="66"/>
      <c r="H287" s="66"/>
      <c r="I287" s="66"/>
      <c r="J287" s="66"/>
      <c r="K287" s="66"/>
      <c r="L287" s="66"/>
    </row>
    <row r="288" spans="1:12" ht="12.75">
      <c r="A288" s="66"/>
      <c r="B288" s="66"/>
      <c r="C288" s="66"/>
      <c r="D288" s="66"/>
      <c r="E288" s="66"/>
      <c r="F288" s="66"/>
      <c r="G288" s="66"/>
      <c r="H288" s="66"/>
      <c r="I288" s="66"/>
      <c r="J288" s="66"/>
      <c r="K288" s="66"/>
      <c r="L288" s="66"/>
    </row>
    <row r="289" spans="1:12" ht="12.75">
      <c r="A289" s="66"/>
      <c r="B289" s="66"/>
      <c r="C289" s="66"/>
      <c r="D289" s="66"/>
      <c r="E289" s="66"/>
      <c r="F289" s="66"/>
      <c r="G289" s="66"/>
      <c r="H289" s="66"/>
      <c r="I289" s="66"/>
      <c r="J289" s="66"/>
      <c r="K289" s="66"/>
      <c r="L289" s="66"/>
    </row>
    <row r="290" spans="1:12" ht="12.75">
      <c r="A290" s="66"/>
      <c r="B290" s="66"/>
      <c r="C290" s="66"/>
      <c r="D290" s="66"/>
      <c r="E290" s="66"/>
      <c r="F290" s="66"/>
      <c r="G290" s="66"/>
      <c r="H290" s="66"/>
      <c r="I290" s="66"/>
      <c r="J290" s="66"/>
      <c r="K290" s="66"/>
      <c r="L290" s="66"/>
    </row>
    <row r="291" spans="1:12" ht="12.75">
      <c r="A291" s="66"/>
      <c r="B291" s="66"/>
      <c r="C291" s="66"/>
      <c r="D291" s="66"/>
      <c r="E291" s="66"/>
      <c r="F291" s="66"/>
      <c r="G291" s="66"/>
      <c r="H291" s="66"/>
      <c r="I291" s="66"/>
      <c r="J291" s="66"/>
      <c r="K291" s="66"/>
      <c r="L291" s="66"/>
    </row>
    <row r="292" spans="1:12" ht="12.75">
      <c r="A292" s="66"/>
      <c r="B292" s="66"/>
      <c r="C292" s="66"/>
      <c r="D292" s="66"/>
      <c r="E292" s="66"/>
      <c r="F292" s="66"/>
      <c r="G292" s="66"/>
      <c r="H292" s="66"/>
      <c r="I292" s="66"/>
      <c r="J292" s="66"/>
      <c r="K292" s="66"/>
      <c r="L292" s="66"/>
    </row>
    <row r="293" spans="1:12" ht="12.75">
      <c r="A293" s="66"/>
      <c r="B293" s="66"/>
      <c r="C293" s="66"/>
      <c r="D293" s="66"/>
      <c r="E293" s="66"/>
      <c r="F293" s="66"/>
      <c r="G293" s="66"/>
      <c r="H293" s="66"/>
      <c r="I293" s="66"/>
      <c r="J293" s="66"/>
      <c r="K293" s="66"/>
      <c r="L293" s="66"/>
    </row>
    <row r="294" spans="1:12" ht="12.75">
      <c r="A294" s="66"/>
      <c r="B294" s="66"/>
      <c r="C294" s="66"/>
      <c r="D294" s="66"/>
      <c r="E294" s="66"/>
      <c r="F294" s="66"/>
      <c r="G294" s="66"/>
      <c r="H294" s="66"/>
      <c r="I294" s="66"/>
      <c r="J294" s="66"/>
      <c r="K294" s="66"/>
      <c r="L294" s="66"/>
    </row>
    <row r="295" spans="1:12" ht="12.75">
      <c r="A295" s="66"/>
      <c r="B295" s="66"/>
      <c r="C295" s="66"/>
      <c r="D295" s="66"/>
      <c r="E295" s="66"/>
      <c r="F295" s="66"/>
      <c r="G295" s="66"/>
      <c r="H295" s="66"/>
      <c r="I295" s="66"/>
      <c r="J295" s="66"/>
      <c r="K295" s="66"/>
      <c r="L295" s="66"/>
    </row>
    <row r="296" spans="1:12" ht="12.75">
      <c r="A296" s="66"/>
      <c r="B296" s="66"/>
      <c r="C296" s="66"/>
      <c r="D296" s="66"/>
      <c r="E296" s="66"/>
      <c r="F296" s="66"/>
      <c r="G296" s="66"/>
      <c r="H296" s="66"/>
      <c r="I296" s="66"/>
      <c r="J296" s="66"/>
      <c r="K296" s="66"/>
      <c r="L296" s="66"/>
    </row>
    <row r="297" spans="1:12" ht="12.75">
      <c r="A297" s="66"/>
      <c r="B297" s="66"/>
      <c r="C297" s="66"/>
      <c r="D297" s="66"/>
      <c r="E297" s="66"/>
      <c r="F297" s="66"/>
      <c r="G297" s="66"/>
      <c r="H297" s="66"/>
      <c r="I297" s="66"/>
      <c r="J297" s="66"/>
      <c r="K297" s="66"/>
      <c r="L297" s="66"/>
    </row>
    <row r="298" spans="1:12" ht="12.75">
      <c r="A298" s="66"/>
      <c r="B298" s="66"/>
      <c r="C298" s="66"/>
      <c r="D298" s="66"/>
      <c r="E298" s="66"/>
      <c r="F298" s="66"/>
      <c r="G298" s="66"/>
      <c r="H298" s="66"/>
      <c r="I298" s="66"/>
      <c r="J298" s="66"/>
      <c r="K298" s="66"/>
      <c r="L298" s="66"/>
    </row>
    <row r="299" spans="1:12" ht="12.75">
      <c r="A299" s="66"/>
      <c r="B299" s="66"/>
      <c r="C299" s="66"/>
      <c r="D299" s="66"/>
      <c r="E299" s="66"/>
      <c r="F299" s="66"/>
      <c r="G299" s="66"/>
      <c r="H299" s="66"/>
      <c r="I299" s="66"/>
      <c r="J299" s="66"/>
      <c r="K299" s="66"/>
      <c r="L299" s="66"/>
    </row>
    <row r="300" spans="1:12" ht="12.75">
      <c r="A300" s="66"/>
      <c r="B300" s="66"/>
      <c r="C300" s="66"/>
      <c r="D300" s="66"/>
      <c r="E300" s="66"/>
      <c r="F300" s="66"/>
      <c r="G300" s="66"/>
      <c r="H300" s="66"/>
      <c r="I300" s="66"/>
      <c r="J300" s="66"/>
      <c r="K300" s="66"/>
      <c r="L300" s="66"/>
    </row>
    <row r="301" spans="1:12" ht="12.75">
      <c r="A301" s="66"/>
      <c r="B301" s="66"/>
      <c r="C301" s="66"/>
      <c r="D301" s="66"/>
      <c r="E301" s="66"/>
      <c r="F301" s="66"/>
      <c r="G301" s="66"/>
      <c r="H301" s="66"/>
      <c r="I301" s="66"/>
      <c r="J301" s="66"/>
      <c r="K301" s="66"/>
      <c r="L301" s="66"/>
    </row>
    <row r="302" spans="1:12" ht="12.75">
      <c r="A302" s="66"/>
      <c r="B302" s="66"/>
      <c r="C302" s="66"/>
      <c r="D302" s="66"/>
      <c r="E302" s="66"/>
      <c r="F302" s="66"/>
      <c r="G302" s="66"/>
      <c r="H302" s="66"/>
      <c r="I302" s="66"/>
      <c r="J302" s="66"/>
      <c r="K302" s="66"/>
      <c r="L302" s="66"/>
    </row>
    <row r="303" spans="1:12" ht="12.75">
      <c r="A303" s="66"/>
      <c r="B303" s="66"/>
      <c r="C303" s="66"/>
      <c r="D303" s="66"/>
      <c r="E303" s="66"/>
      <c r="F303" s="66"/>
      <c r="G303" s="66"/>
      <c r="H303" s="66"/>
      <c r="I303" s="66"/>
      <c r="J303" s="66"/>
      <c r="K303" s="66"/>
      <c r="L303" s="66"/>
    </row>
    <row r="304" spans="1:12" ht="12.75">
      <c r="A304" s="66"/>
      <c r="B304" s="66"/>
      <c r="C304" s="66"/>
      <c r="D304" s="66"/>
      <c r="E304" s="66"/>
      <c r="F304" s="66"/>
      <c r="G304" s="66"/>
      <c r="H304" s="66"/>
      <c r="I304" s="66"/>
      <c r="J304" s="66"/>
      <c r="K304" s="66"/>
      <c r="L304" s="66"/>
    </row>
    <row r="305" spans="1:12" ht="12.75">
      <c r="A305" s="66"/>
      <c r="B305" s="66"/>
      <c r="C305" s="66"/>
      <c r="D305" s="66"/>
      <c r="E305" s="66"/>
      <c r="F305" s="66"/>
      <c r="G305" s="66"/>
      <c r="H305" s="66"/>
      <c r="I305" s="66"/>
      <c r="J305" s="66"/>
      <c r="K305" s="66"/>
      <c r="L305" s="66"/>
    </row>
    <row r="306" spans="1:12" ht="12.75">
      <c r="A306" s="66"/>
      <c r="B306" s="66"/>
      <c r="C306" s="66"/>
      <c r="D306" s="66"/>
      <c r="E306" s="66"/>
      <c r="F306" s="66"/>
      <c r="G306" s="66"/>
      <c r="H306" s="66"/>
      <c r="I306" s="66"/>
      <c r="J306" s="66"/>
      <c r="K306" s="66"/>
      <c r="L306" s="66"/>
    </row>
    <row r="307" spans="1:12" ht="12.75">
      <c r="A307" s="66"/>
      <c r="B307" s="66"/>
      <c r="C307" s="66"/>
      <c r="D307" s="66"/>
      <c r="E307" s="66"/>
      <c r="F307" s="66"/>
      <c r="G307" s="66"/>
      <c r="H307" s="66"/>
      <c r="I307" s="66"/>
      <c r="J307" s="66"/>
      <c r="K307" s="66"/>
      <c r="L307" s="66"/>
    </row>
    <row r="308" spans="1:12" ht="12.75">
      <c r="A308" s="66"/>
      <c r="B308" s="66"/>
      <c r="C308" s="66"/>
      <c r="D308" s="66"/>
      <c r="E308" s="66"/>
      <c r="F308" s="66"/>
      <c r="G308" s="66"/>
      <c r="H308" s="66"/>
      <c r="I308" s="66"/>
      <c r="J308" s="66"/>
      <c r="K308" s="66"/>
      <c r="L308" s="66"/>
    </row>
    <row r="309" spans="1:12" ht="12.75">
      <c r="A309" s="66"/>
      <c r="B309" s="66"/>
      <c r="C309" s="66"/>
      <c r="D309" s="66"/>
      <c r="E309" s="66"/>
      <c r="F309" s="66"/>
      <c r="G309" s="66"/>
      <c r="H309" s="66"/>
      <c r="I309" s="66"/>
      <c r="J309" s="66"/>
      <c r="K309" s="66"/>
      <c r="L309" s="66"/>
    </row>
    <row r="310" spans="1:12" ht="12.75">
      <c r="A310" s="66"/>
      <c r="B310" s="66"/>
      <c r="C310" s="66"/>
      <c r="D310" s="66"/>
      <c r="E310" s="66"/>
      <c r="F310" s="66"/>
      <c r="G310" s="66"/>
      <c r="H310" s="66"/>
      <c r="I310" s="66"/>
      <c r="J310" s="66"/>
      <c r="K310" s="66"/>
      <c r="L310" s="66"/>
    </row>
    <row r="311" spans="1:12" ht="12.75">
      <c r="A311" s="66"/>
      <c r="B311" s="66"/>
      <c r="C311" s="66"/>
      <c r="D311" s="66"/>
      <c r="E311" s="66"/>
      <c r="F311" s="66"/>
      <c r="G311" s="66"/>
      <c r="H311" s="66"/>
      <c r="I311" s="66"/>
      <c r="J311" s="66"/>
      <c r="K311" s="66"/>
      <c r="L311" s="66"/>
    </row>
    <row r="312" spans="1:12" ht="12.75">
      <c r="A312" s="66"/>
      <c r="B312" s="66"/>
      <c r="C312" s="66"/>
      <c r="D312" s="66"/>
      <c r="E312" s="66"/>
      <c r="F312" s="66"/>
      <c r="G312" s="66"/>
      <c r="H312" s="66"/>
      <c r="I312" s="66"/>
      <c r="J312" s="66"/>
      <c r="K312" s="66"/>
      <c r="L312" s="66"/>
    </row>
    <row r="313" spans="1:12" ht="12.75">
      <c r="A313" s="66"/>
      <c r="B313" s="66"/>
      <c r="C313" s="66"/>
      <c r="D313" s="66"/>
      <c r="E313" s="66"/>
      <c r="F313" s="66"/>
      <c r="G313" s="66"/>
      <c r="H313" s="66"/>
      <c r="I313" s="66"/>
      <c r="J313" s="66"/>
      <c r="K313" s="66"/>
      <c r="L313" s="66"/>
    </row>
    <row r="314" spans="1:12" ht="12.75">
      <c r="A314" s="66"/>
      <c r="B314" s="66"/>
      <c r="C314" s="66"/>
      <c r="D314" s="66"/>
      <c r="E314" s="66"/>
      <c r="F314" s="66"/>
      <c r="G314" s="66"/>
      <c r="H314" s="66"/>
      <c r="I314" s="66"/>
      <c r="J314" s="66"/>
      <c r="K314" s="66"/>
      <c r="L314" s="66"/>
    </row>
    <row r="315" spans="1:12" ht="12.75">
      <c r="A315" s="66"/>
      <c r="B315" s="66"/>
      <c r="C315" s="66"/>
      <c r="D315" s="66"/>
      <c r="E315" s="66"/>
      <c r="F315" s="66"/>
      <c r="G315" s="66"/>
      <c r="H315" s="66"/>
      <c r="I315" s="66"/>
      <c r="J315" s="66"/>
      <c r="K315" s="66"/>
      <c r="L315" s="66"/>
    </row>
    <row r="316" spans="1:12" ht="12.75">
      <c r="A316" s="66"/>
      <c r="B316" s="66"/>
      <c r="C316" s="66"/>
      <c r="D316" s="66"/>
      <c r="E316" s="66"/>
      <c r="F316" s="66"/>
      <c r="G316" s="66"/>
      <c r="H316" s="66"/>
      <c r="I316" s="66"/>
      <c r="J316" s="66"/>
      <c r="K316" s="66"/>
      <c r="L316" s="66"/>
    </row>
    <row r="317" spans="1:12" ht="12.75">
      <c r="A317" s="66"/>
      <c r="B317" s="66"/>
      <c r="C317" s="66"/>
      <c r="D317" s="66"/>
      <c r="E317" s="66"/>
      <c r="F317" s="66"/>
      <c r="G317" s="66"/>
      <c r="H317" s="66"/>
      <c r="I317" s="66"/>
      <c r="J317" s="66"/>
      <c r="K317" s="66"/>
      <c r="L317" s="66"/>
    </row>
    <row r="318" spans="1:12" ht="12.75">
      <c r="A318" s="66"/>
      <c r="B318" s="66"/>
      <c r="C318" s="66"/>
      <c r="D318" s="66"/>
      <c r="E318" s="66"/>
      <c r="F318" s="66"/>
      <c r="G318" s="66"/>
      <c r="H318" s="66"/>
      <c r="I318" s="66"/>
      <c r="J318" s="66"/>
      <c r="K318" s="66"/>
      <c r="L318" s="66"/>
    </row>
    <row r="319" spans="1:12" ht="12.75">
      <c r="A319" s="66"/>
      <c r="B319" s="66"/>
      <c r="C319" s="66"/>
      <c r="D319" s="66"/>
      <c r="E319" s="66"/>
      <c r="F319" s="66"/>
      <c r="G319" s="66"/>
      <c r="H319" s="66"/>
      <c r="I319" s="66"/>
      <c r="J319" s="66"/>
      <c r="K319" s="66"/>
      <c r="L319" s="66"/>
    </row>
    <row r="320" spans="1:12" ht="12.75">
      <c r="A320" s="66"/>
      <c r="B320" s="66"/>
      <c r="C320" s="66"/>
      <c r="D320" s="66"/>
      <c r="E320" s="66"/>
      <c r="F320" s="66"/>
      <c r="G320" s="66"/>
      <c r="H320" s="66"/>
      <c r="I320" s="66"/>
      <c r="J320" s="66"/>
      <c r="K320" s="66"/>
      <c r="L320" s="66"/>
    </row>
    <row r="321" spans="1:12" ht="12.75">
      <c r="A321" s="66"/>
      <c r="B321" s="66"/>
      <c r="C321" s="66"/>
      <c r="D321" s="66"/>
      <c r="E321" s="66"/>
      <c r="F321" s="66"/>
      <c r="G321" s="66"/>
      <c r="H321" s="66"/>
      <c r="I321" s="66"/>
      <c r="J321" s="66"/>
      <c r="K321" s="66"/>
      <c r="L321" s="66"/>
    </row>
    <row r="322" spans="1:12" ht="12.75">
      <c r="A322" s="66"/>
      <c r="B322" s="66"/>
      <c r="C322" s="66"/>
      <c r="D322" s="66"/>
      <c r="E322" s="66"/>
      <c r="F322" s="66"/>
      <c r="G322" s="66"/>
      <c r="H322" s="66"/>
      <c r="I322" s="66"/>
      <c r="J322" s="66"/>
      <c r="K322" s="66"/>
      <c r="L322" s="66"/>
    </row>
    <row r="323" spans="1:12" ht="12.75">
      <c r="A323" s="66"/>
      <c r="B323" s="66"/>
      <c r="C323" s="66"/>
      <c r="D323" s="66"/>
      <c r="E323" s="66"/>
      <c r="F323" s="66"/>
      <c r="G323" s="66"/>
      <c r="H323" s="66"/>
      <c r="I323" s="66"/>
      <c r="J323" s="66"/>
      <c r="K323" s="66"/>
      <c r="L323" s="66"/>
    </row>
    <row r="324" spans="1:12" ht="12.75">
      <c r="A324" s="66"/>
      <c r="B324" s="66"/>
      <c r="C324" s="66"/>
      <c r="D324" s="66"/>
      <c r="E324" s="66"/>
      <c r="F324" s="66"/>
      <c r="G324" s="66"/>
      <c r="H324" s="66"/>
      <c r="I324" s="66"/>
      <c r="J324" s="66"/>
      <c r="K324" s="66"/>
      <c r="L324" s="66"/>
    </row>
    <row r="325" spans="1:12" ht="12.75">
      <c r="A325" s="66"/>
      <c r="B325" s="66"/>
      <c r="C325" s="66"/>
      <c r="D325" s="66"/>
      <c r="E325" s="66"/>
      <c r="F325" s="66"/>
      <c r="G325" s="66"/>
      <c r="H325" s="66"/>
      <c r="I325" s="66"/>
      <c r="J325" s="66"/>
      <c r="K325" s="66"/>
      <c r="L325" s="66"/>
    </row>
    <row r="326" spans="1:12" ht="12.75">
      <c r="A326" s="66"/>
      <c r="B326" s="66"/>
      <c r="C326" s="66"/>
      <c r="D326" s="66"/>
      <c r="E326" s="66"/>
      <c r="F326" s="66"/>
      <c r="G326" s="66"/>
      <c r="H326" s="66"/>
      <c r="I326" s="66"/>
      <c r="J326" s="66"/>
      <c r="K326" s="66"/>
      <c r="L326" s="66"/>
    </row>
    <row r="327" spans="1:12" ht="12.75">
      <c r="A327" s="66"/>
      <c r="B327" s="66"/>
      <c r="C327" s="66"/>
      <c r="D327" s="66"/>
      <c r="E327" s="66"/>
      <c r="F327" s="66"/>
      <c r="G327" s="66"/>
      <c r="H327" s="66"/>
      <c r="I327" s="66"/>
      <c r="J327" s="66"/>
      <c r="K327" s="66"/>
      <c r="L327" s="66"/>
    </row>
    <row r="328" spans="1:12" ht="12.75">
      <c r="A328" s="66"/>
      <c r="B328" s="66"/>
      <c r="C328" s="66"/>
      <c r="D328" s="66"/>
      <c r="E328" s="66"/>
      <c r="F328" s="66"/>
      <c r="G328" s="66"/>
      <c r="H328" s="66"/>
      <c r="I328" s="66"/>
      <c r="J328" s="66"/>
      <c r="K328" s="66"/>
      <c r="L328" s="66"/>
    </row>
    <row r="329" spans="1:12" ht="12.75">
      <c r="A329" s="66"/>
      <c r="B329" s="66"/>
      <c r="C329" s="66"/>
      <c r="D329" s="66"/>
      <c r="E329" s="66"/>
      <c r="F329" s="66"/>
      <c r="G329" s="66"/>
      <c r="H329" s="66"/>
      <c r="I329" s="66"/>
      <c r="J329" s="66"/>
      <c r="K329" s="66"/>
      <c r="L329" s="66"/>
    </row>
    <row r="330" spans="1:12" ht="12.75">
      <c r="A330" s="66"/>
      <c r="B330" s="66"/>
      <c r="C330" s="66"/>
      <c r="D330" s="66"/>
      <c r="E330" s="66"/>
      <c r="F330" s="66"/>
      <c r="G330" s="66"/>
      <c r="H330" s="66"/>
      <c r="I330" s="66"/>
      <c r="J330" s="66"/>
      <c r="K330" s="66"/>
      <c r="L330" s="66"/>
    </row>
    <row r="331" spans="1:12" ht="12.75">
      <c r="A331" s="66"/>
      <c r="B331" s="66"/>
      <c r="C331" s="66"/>
      <c r="D331" s="66"/>
      <c r="E331" s="66"/>
      <c r="F331" s="66"/>
      <c r="G331" s="66"/>
      <c r="H331" s="66"/>
      <c r="I331" s="66"/>
      <c r="J331" s="66"/>
      <c r="K331" s="66"/>
      <c r="L331" s="66"/>
    </row>
    <row r="332" spans="1:12" ht="12.75">
      <c r="A332" s="66"/>
      <c r="B332" s="66"/>
      <c r="C332" s="66"/>
      <c r="D332" s="66"/>
      <c r="E332" s="66"/>
      <c r="F332" s="66"/>
      <c r="G332" s="66"/>
      <c r="H332" s="66"/>
      <c r="I332" s="66"/>
      <c r="J332" s="66"/>
      <c r="K332" s="66"/>
      <c r="L332" s="66"/>
    </row>
    <row r="333" spans="1:12" ht="12.75">
      <c r="A333" s="66"/>
      <c r="B333" s="66"/>
      <c r="C333" s="66"/>
      <c r="D333" s="66"/>
      <c r="E333" s="66"/>
      <c r="F333" s="66"/>
      <c r="G333" s="66"/>
      <c r="H333" s="66"/>
      <c r="I333" s="66"/>
      <c r="J333" s="66"/>
      <c r="K333" s="66"/>
      <c r="L333" s="66"/>
    </row>
    <row r="334" spans="1:12" ht="12.75">
      <c r="A334" s="66"/>
      <c r="B334" s="66"/>
      <c r="C334" s="66"/>
      <c r="D334" s="66"/>
      <c r="E334" s="66"/>
      <c r="F334" s="66"/>
      <c r="G334" s="66"/>
      <c r="H334" s="66"/>
      <c r="I334" s="66"/>
      <c r="J334" s="66"/>
      <c r="K334" s="66"/>
      <c r="L334" s="66"/>
    </row>
    <row r="335" spans="1:12" ht="12.75">
      <c r="A335" s="66"/>
      <c r="B335" s="66"/>
      <c r="C335" s="66"/>
      <c r="D335" s="66"/>
      <c r="E335" s="66"/>
      <c r="F335" s="66"/>
      <c r="G335" s="66"/>
      <c r="H335" s="66"/>
      <c r="I335" s="66"/>
      <c r="J335" s="66"/>
      <c r="K335" s="66"/>
      <c r="L335" s="66"/>
    </row>
    <row r="336" spans="1:12" ht="12.75">
      <c r="A336" s="66"/>
      <c r="B336" s="66"/>
      <c r="C336" s="66"/>
      <c r="D336" s="66"/>
      <c r="E336" s="66"/>
      <c r="F336" s="66"/>
      <c r="G336" s="66"/>
      <c r="H336" s="66"/>
      <c r="I336" s="66"/>
      <c r="J336" s="66"/>
      <c r="K336" s="66"/>
      <c r="L336" s="66"/>
    </row>
    <row r="337" spans="1:12" ht="12.75">
      <c r="A337" s="66"/>
      <c r="B337" s="66"/>
      <c r="C337" s="66"/>
      <c r="D337" s="66"/>
      <c r="E337" s="66"/>
      <c r="F337" s="66"/>
      <c r="G337" s="66"/>
      <c r="H337" s="66"/>
      <c r="I337" s="66"/>
      <c r="J337" s="66"/>
      <c r="K337" s="66"/>
      <c r="L337" s="66"/>
    </row>
    <row r="338" spans="1:12" ht="12.75">
      <c r="A338" s="66"/>
      <c r="B338" s="66"/>
      <c r="C338" s="66"/>
      <c r="D338" s="66"/>
      <c r="E338" s="66"/>
      <c r="F338" s="66"/>
      <c r="G338" s="66"/>
      <c r="H338" s="66"/>
      <c r="I338" s="66"/>
      <c r="J338" s="66"/>
      <c r="K338" s="66"/>
      <c r="L338" s="66"/>
    </row>
    <row r="339" spans="1:12" ht="12.75">
      <c r="A339" s="66"/>
      <c r="B339" s="66"/>
      <c r="C339" s="66"/>
      <c r="D339" s="66"/>
      <c r="E339" s="66"/>
      <c r="F339" s="66"/>
      <c r="G339" s="66"/>
      <c r="H339" s="66"/>
      <c r="I339" s="66"/>
      <c r="J339" s="66"/>
      <c r="K339" s="66"/>
      <c r="L339" s="66"/>
    </row>
    <row r="340" spans="1:12" ht="12.75">
      <c r="A340" s="66"/>
      <c r="B340" s="66"/>
      <c r="C340" s="66"/>
      <c r="D340" s="66"/>
      <c r="E340" s="66"/>
      <c r="F340" s="66"/>
      <c r="G340" s="66"/>
      <c r="H340" s="66"/>
      <c r="I340" s="66"/>
      <c r="J340" s="66"/>
      <c r="K340" s="66"/>
      <c r="L340" s="66"/>
    </row>
    <row r="341" spans="1:12" ht="12.75">
      <c r="A341" s="66"/>
      <c r="B341" s="66"/>
      <c r="C341" s="66"/>
      <c r="D341" s="66"/>
      <c r="E341" s="66"/>
      <c r="F341" s="66"/>
      <c r="G341" s="66"/>
      <c r="H341" s="66"/>
      <c r="I341" s="66"/>
      <c r="J341" s="66"/>
      <c r="K341" s="66"/>
      <c r="L341" s="66"/>
    </row>
    <row r="342" spans="1:12" ht="12.75">
      <c r="A342" s="66"/>
      <c r="B342" s="66"/>
      <c r="C342" s="66"/>
      <c r="D342" s="66"/>
      <c r="E342" s="66"/>
      <c r="F342" s="66"/>
      <c r="G342" s="66"/>
      <c r="H342" s="66"/>
      <c r="I342" s="66"/>
      <c r="J342" s="66"/>
      <c r="K342" s="66"/>
      <c r="L342" s="66"/>
    </row>
    <row r="343" spans="1:12" ht="12.75">
      <c r="A343" s="66"/>
      <c r="B343" s="66"/>
      <c r="C343" s="66"/>
      <c r="D343" s="66"/>
      <c r="E343" s="66"/>
      <c r="F343" s="66"/>
      <c r="G343" s="66"/>
      <c r="H343" s="66"/>
      <c r="I343" s="66"/>
      <c r="J343" s="66"/>
      <c r="K343" s="66"/>
      <c r="L343" s="66"/>
    </row>
    <row r="344" spans="1:12" ht="12.75">
      <c r="A344" s="66"/>
      <c r="B344" s="66"/>
      <c r="C344" s="66"/>
      <c r="D344" s="66"/>
      <c r="E344" s="66"/>
      <c r="F344" s="66"/>
      <c r="G344" s="66"/>
      <c r="H344" s="66"/>
      <c r="I344" s="66"/>
      <c r="J344" s="66"/>
      <c r="K344" s="66"/>
      <c r="L344" s="66"/>
    </row>
    <row r="345" spans="1:12" ht="12.75">
      <c r="A345" s="66"/>
      <c r="B345" s="66"/>
      <c r="C345" s="66"/>
      <c r="D345" s="66"/>
      <c r="E345" s="66"/>
      <c r="F345" s="66"/>
      <c r="G345" s="66"/>
      <c r="H345" s="66"/>
      <c r="I345" s="66"/>
      <c r="J345" s="66"/>
      <c r="K345" s="66"/>
      <c r="L345" s="66"/>
    </row>
    <row r="346" spans="1:12" ht="12.75">
      <c r="A346" s="66"/>
      <c r="B346" s="66"/>
      <c r="C346" s="66"/>
      <c r="D346" s="66"/>
      <c r="E346" s="66"/>
      <c r="F346" s="66"/>
      <c r="G346" s="66"/>
      <c r="H346" s="66"/>
      <c r="I346" s="66"/>
      <c r="J346" s="66"/>
      <c r="K346" s="66"/>
      <c r="L346" s="66"/>
    </row>
    <row r="347" spans="1:12" ht="12.75">
      <c r="A347" s="66"/>
      <c r="B347" s="66"/>
      <c r="C347" s="66"/>
      <c r="D347" s="66"/>
      <c r="E347" s="66"/>
      <c r="F347" s="66"/>
      <c r="G347" s="66"/>
      <c r="H347" s="66"/>
      <c r="I347" s="66"/>
      <c r="J347" s="66"/>
      <c r="K347" s="66"/>
      <c r="L347" s="66"/>
    </row>
    <row r="348" spans="1:12" ht="12.75">
      <c r="A348" s="66"/>
      <c r="B348" s="66"/>
      <c r="C348" s="66"/>
      <c r="D348" s="66"/>
      <c r="E348" s="66"/>
      <c r="F348" s="66"/>
      <c r="G348" s="66"/>
      <c r="H348" s="66"/>
      <c r="I348" s="66"/>
      <c r="J348" s="66"/>
      <c r="K348" s="66"/>
      <c r="L348" s="66"/>
    </row>
    <row r="349" spans="1:12" ht="12.75">
      <c r="A349" s="66"/>
      <c r="B349" s="66"/>
      <c r="C349" s="66"/>
      <c r="D349" s="66"/>
      <c r="E349" s="66"/>
      <c r="F349" s="66"/>
      <c r="G349" s="66"/>
      <c r="H349" s="66"/>
      <c r="I349" s="66"/>
      <c r="J349" s="66"/>
      <c r="K349" s="66"/>
      <c r="L349" s="66"/>
    </row>
    <row r="350" spans="1:12" ht="12.75">
      <c r="A350" s="66"/>
      <c r="B350" s="66"/>
      <c r="C350" s="66"/>
      <c r="D350" s="66"/>
      <c r="E350" s="66"/>
      <c r="F350" s="66"/>
      <c r="G350" s="66"/>
      <c r="H350" s="66"/>
      <c r="I350" s="66"/>
      <c r="J350" s="66"/>
      <c r="K350" s="66"/>
      <c r="L350" s="66"/>
    </row>
    <row r="351" spans="1:12" ht="12.75">
      <c r="A351" s="66"/>
      <c r="B351" s="66"/>
      <c r="C351" s="66"/>
      <c r="D351" s="66"/>
      <c r="E351" s="66"/>
      <c r="F351" s="66"/>
      <c r="G351" s="66"/>
      <c r="H351" s="66"/>
      <c r="I351" s="66"/>
      <c r="J351" s="66"/>
      <c r="K351" s="66"/>
      <c r="L351" s="66"/>
    </row>
    <row r="352" spans="1:12" ht="12.75">
      <c r="A352" s="66"/>
      <c r="B352" s="66"/>
      <c r="C352" s="66"/>
      <c r="D352" s="66"/>
      <c r="E352" s="66"/>
      <c r="F352" s="66"/>
      <c r="G352" s="66"/>
      <c r="H352" s="66"/>
      <c r="I352" s="66"/>
      <c r="J352" s="66"/>
      <c r="K352" s="66"/>
      <c r="L352" s="66"/>
    </row>
    <row r="353" spans="1:12" ht="12.75">
      <c r="A353" s="66"/>
      <c r="B353" s="66"/>
      <c r="C353" s="66"/>
      <c r="D353" s="66"/>
      <c r="E353" s="66"/>
      <c r="F353" s="66"/>
      <c r="G353" s="66"/>
      <c r="H353" s="66"/>
      <c r="I353" s="66"/>
      <c r="J353" s="66"/>
      <c r="K353" s="66"/>
      <c r="L353" s="66"/>
    </row>
    <row r="354" spans="1:12" ht="12.75">
      <c r="A354" s="66"/>
      <c r="B354" s="66"/>
      <c r="C354" s="66"/>
      <c r="D354" s="66"/>
      <c r="E354" s="66"/>
      <c r="F354" s="66"/>
      <c r="G354" s="66"/>
      <c r="H354" s="66"/>
      <c r="I354" s="66"/>
      <c r="J354" s="66"/>
      <c r="K354" s="66"/>
      <c r="L354" s="66"/>
    </row>
    <row r="355" spans="1:12" ht="12.75">
      <c r="A355" s="66"/>
      <c r="B355" s="66"/>
      <c r="C355" s="66"/>
      <c r="D355" s="66"/>
      <c r="E355" s="66"/>
      <c r="F355" s="66"/>
      <c r="G355" s="66"/>
      <c r="H355" s="66"/>
      <c r="I355" s="66"/>
      <c r="J355" s="66"/>
      <c r="K355" s="66"/>
      <c r="L355" s="66"/>
    </row>
    <row r="356" spans="1:12" ht="12.75">
      <c r="A356" s="66"/>
      <c r="B356" s="66"/>
      <c r="C356" s="66"/>
      <c r="D356" s="66"/>
      <c r="E356" s="66"/>
      <c r="F356" s="66"/>
      <c r="G356" s="66"/>
      <c r="H356" s="66"/>
      <c r="I356" s="66"/>
      <c r="J356" s="66"/>
      <c r="K356" s="66"/>
      <c r="L356" s="66"/>
    </row>
    <row r="357" spans="1:12" ht="12.75">
      <c r="A357" s="66"/>
      <c r="B357" s="66"/>
      <c r="C357" s="66"/>
      <c r="D357" s="66"/>
      <c r="E357" s="66"/>
      <c r="F357" s="66"/>
      <c r="G357" s="66"/>
      <c r="H357" s="66"/>
      <c r="I357" s="66"/>
      <c r="J357" s="66"/>
      <c r="K357" s="66"/>
      <c r="L357" s="66"/>
    </row>
    <row r="358" spans="1:12" ht="12.75">
      <c r="A358" s="66"/>
      <c r="B358" s="66"/>
      <c r="C358" s="66"/>
      <c r="D358" s="66"/>
      <c r="E358" s="66"/>
      <c r="F358" s="66"/>
      <c r="G358" s="66"/>
      <c r="H358" s="66"/>
      <c r="I358" s="66"/>
      <c r="J358" s="66"/>
      <c r="K358" s="66"/>
      <c r="L358" s="66"/>
    </row>
    <row r="359" spans="1:12" ht="12.75">
      <c r="A359" s="66"/>
      <c r="B359" s="66"/>
      <c r="C359" s="66"/>
      <c r="D359" s="66"/>
      <c r="E359" s="66"/>
      <c r="F359" s="66"/>
      <c r="G359" s="66"/>
      <c r="H359" s="66"/>
      <c r="I359" s="66"/>
      <c r="J359" s="66"/>
      <c r="K359" s="66"/>
      <c r="L359" s="66"/>
    </row>
    <row r="360" spans="1:12" ht="12.75">
      <c r="A360" s="66"/>
      <c r="B360" s="66"/>
      <c r="C360" s="66"/>
      <c r="D360" s="66"/>
      <c r="E360" s="66"/>
      <c r="F360" s="66"/>
      <c r="G360" s="66"/>
      <c r="H360" s="66"/>
      <c r="I360" s="66"/>
      <c r="J360" s="66"/>
      <c r="K360" s="66"/>
      <c r="L360" s="66"/>
    </row>
    <row r="361" spans="1:12" ht="12.75">
      <c r="A361" s="66"/>
      <c r="B361" s="66"/>
      <c r="C361" s="66"/>
      <c r="D361" s="66"/>
      <c r="E361" s="66"/>
      <c r="F361" s="66"/>
      <c r="G361" s="66"/>
      <c r="H361" s="66"/>
      <c r="I361" s="66"/>
      <c r="J361" s="66"/>
      <c r="K361" s="66"/>
      <c r="L361" s="66"/>
    </row>
    <row r="362" spans="1:12" ht="12.75">
      <c r="A362" s="66"/>
      <c r="B362" s="66"/>
      <c r="C362" s="66"/>
      <c r="D362" s="66"/>
      <c r="E362" s="66"/>
      <c r="F362" s="66"/>
      <c r="G362" s="66"/>
      <c r="H362" s="66"/>
      <c r="I362" s="66"/>
      <c r="J362" s="66"/>
      <c r="K362" s="66"/>
      <c r="L362" s="66"/>
    </row>
    <row r="363" spans="1:12" ht="12.75">
      <c r="A363" s="66"/>
      <c r="B363" s="66"/>
      <c r="C363" s="66"/>
      <c r="D363" s="66"/>
      <c r="E363" s="66"/>
      <c r="F363" s="66"/>
      <c r="G363" s="66"/>
      <c r="H363" s="66"/>
      <c r="I363" s="66"/>
      <c r="J363" s="66"/>
      <c r="K363" s="66"/>
      <c r="L363" s="66"/>
    </row>
    <row r="364" spans="1:12" ht="12.75">
      <c r="A364" s="66"/>
      <c r="B364" s="66"/>
      <c r="C364" s="66"/>
      <c r="D364" s="66"/>
      <c r="E364" s="66"/>
      <c r="F364" s="66"/>
      <c r="G364" s="66"/>
      <c r="H364" s="66"/>
      <c r="I364" s="66"/>
      <c r="J364" s="66"/>
      <c r="K364" s="66"/>
      <c r="L364" s="66"/>
    </row>
    <row r="365" spans="1:12" ht="12.75">
      <c r="A365" s="66"/>
      <c r="B365" s="66"/>
      <c r="C365" s="66"/>
      <c r="D365" s="66"/>
      <c r="E365" s="66"/>
      <c r="F365" s="66"/>
      <c r="G365" s="66"/>
      <c r="H365" s="66"/>
      <c r="I365" s="66"/>
      <c r="J365" s="66"/>
      <c r="K365" s="66"/>
      <c r="L365" s="66"/>
    </row>
    <row r="366" spans="1:12" ht="12.75">
      <c r="A366" s="66"/>
      <c r="B366" s="66"/>
      <c r="C366" s="66"/>
      <c r="D366" s="66"/>
      <c r="E366" s="66"/>
      <c r="F366" s="66"/>
      <c r="G366" s="66"/>
      <c r="H366" s="66"/>
      <c r="I366" s="66"/>
      <c r="J366" s="66"/>
      <c r="K366" s="66"/>
      <c r="L366" s="66"/>
    </row>
    <row r="367" spans="1:12" ht="12.75">
      <c r="A367" s="66"/>
      <c r="B367" s="66"/>
      <c r="C367" s="66"/>
      <c r="D367" s="66"/>
      <c r="E367" s="66"/>
      <c r="F367" s="66"/>
      <c r="G367" s="66"/>
      <c r="H367" s="66"/>
      <c r="I367" s="66"/>
      <c r="J367" s="66"/>
      <c r="K367" s="66"/>
      <c r="L367" s="66"/>
    </row>
    <row r="368" spans="1:12" ht="12.75">
      <c r="A368" s="66"/>
      <c r="B368" s="66"/>
      <c r="C368" s="66"/>
      <c r="D368" s="66"/>
      <c r="E368" s="66"/>
      <c r="F368" s="66"/>
      <c r="G368" s="66"/>
      <c r="H368" s="66"/>
      <c r="I368" s="66"/>
      <c r="J368" s="66"/>
      <c r="K368" s="66"/>
      <c r="L368" s="66"/>
    </row>
    <row r="369" spans="1:12" ht="12.75">
      <c r="A369" s="66"/>
      <c r="B369" s="66"/>
      <c r="C369" s="66"/>
      <c r="D369" s="66"/>
      <c r="E369" s="66"/>
      <c r="F369" s="66"/>
      <c r="G369" s="66"/>
      <c r="H369" s="66"/>
      <c r="I369" s="66"/>
      <c r="J369" s="66"/>
      <c r="K369" s="66"/>
      <c r="L369" s="66"/>
    </row>
    <row r="370" spans="1:12" ht="12.75">
      <c r="A370" s="66"/>
      <c r="B370" s="66"/>
      <c r="C370" s="66"/>
      <c r="D370" s="66"/>
      <c r="E370" s="66"/>
      <c r="F370" s="66"/>
      <c r="G370" s="66"/>
      <c r="H370" s="66"/>
      <c r="I370" s="66"/>
      <c r="J370" s="66"/>
      <c r="K370" s="66"/>
      <c r="L370" s="66"/>
    </row>
    <row r="371" spans="1:12" ht="12.75">
      <c r="A371" s="66"/>
      <c r="B371" s="66"/>
      <c r="C371" s="66"/>
      <c r="D371" s="66"/>
      <c r="E371" s="66"/>
      <c r="F371" s="66"/>
      <c r="G371" s="66"/>
      <c r="H371" s="66"/>
      <c r="I371" s="66"/>
      <c r="J371" s="66"/>
      <c r="K371" s="66"/>
      <c r="L371" s="66"/>
    </row>
    <row r="372" spans="1:12" ht="12.75">
      <c r="A372" s="66"/>
      <c r="B372" s="66"/>
      <c r="C372" s="66"/>
      <c r="D372" s="66"/>
      <c r="E372" s="66"/>
      <c r="F372" s="66"/>
      <c r="G372" s="66"/>
      <c r="H372" s="66"/>
      <c r="I372" s="66"/>
      <c r="J372" s="66"/>
      <c r="K372" s="66"/>
      <c r="L372" s="66"/>
    </row>
    <row r="373" spans="1:12" ht="12.75">
      <c r="A373" s="66"/>
      <c r="B373" s="66"/>
      <c r="C373" s="66"/>
      <c r="D373" s="66"/>
      <c r="E373" s="66"/>
      <c r="F373" s="66"/>
      <c r="G373" s="66"/>
      <c r="H373" s="66"/>
      <c r="I373" s="66"/>
      <c r="J373" s="66"/>
      <c r="K373" s="66"/>
      <c r="L373" s="66"/>
    </row>
    <row r="374" spans="1:12" ht="12.75">
      <c r="A374" s="66"/>
      <c r="B374" s="66"/>
      <c r="C374" s="66"/>
      <c r="D374" s="66"/>
      <c r="E374" s="66"/>
      <c r="F374" s="66"/>
      <c r="G374" s="66"/>
      <c r="H374" s="66"/>
      <c r="I374" s="66"/>
      <c r="J374" s="66"/>
      <c r="K374" s="66"/>
      <c r="L374" s="66"/>
    </row>
    <row r="375" spans="1:12" ht="12.75">
      <c r="A375" s="66"/>
      <c r="B375" s="66"/>
      <c r="C375" s="66"/>
      <c r="D375" s="66"/>
      <c r="E375" s="66"/>
      <c r="F375" s="66"/>
      <c r="G375" s="66"/>
      <c r="H375" s="66"/>
      <c r="I375" s="66"/>
      <c r="J375" s="66"/>
      <c r="K375" s="66"/>
      <c r="L375" s="66"/>
    </row>
    <row r="376" spans="1:12" ht="12.75">
      <c r="A376" s="66"/>
      <c r="B376" s="66"/>
      <c r="C376" s="66"/>
      <c r="D376" s="66"/>
      <c r="E376" s="66"/>
      <c r="F376" s="66"/>
      <c r="G376" s="66"/>
      <c r="H376" s="66"/>
      <c r="I376" s="66"/>
      <c r="J376" s="66"/>
      <c r="K376" s="66"/>
      <c r="L376" s="66"/>
    </row>
    <row r="377" spans="1:12" ht="12.75">
      <c r="A377" s="66"/>
      <c r="B377" s="66"/>
      <c r="C377" s="66"/>
      <c r="D377" s="66"/>
      <c r="E377" s="66"/>
      <c r="F377" s="66"/>
      <c r="G377" s="66"/>
      <c r="H377" s="66"/>
      <c r="I377" s="66"/>
      <c r="J377" s="66"/>
      <c r="K377" s="66"/>
      <c r="L377" s="66"/>
    </row>
    <row r="378" spans="1:12" ht="12.75">
      <c r="A378" s="66"/>
      <c r="B378" s="66"/>
      <c r="C378" s="66"/>
      <c r="D378" s="66"/>
      <c r="E378" s="66"/>
      <c r="F378" s="66"/>
      <c r="G378" s="66"/>
      <c r="H378" s="66"/>
      <c r="I378" s="66"/>
      <c r="J378" s="66"/>
      <c r="K378" s="66"/>
      <c r="L378" s="66"/>
    </row>
    <row r="379" spans="1:12" ht="12.75">
      <c r="A379" s="66"/>
      <c r="B379" s="66"/>
      <c r="C379" s="66"/>
      <c r="D379" s="66"/>
      <c r="E379" s="66"/>
      <c r="F379" s="66"/>
      <c r="G379" s="66"/>
      <c r="H379" s="66"/>
      <c r="I379" s="66"/>
      <c r="J379" s="66"/>
      <c r="K379" s="66"/>
      <c r="L379" s="66"/>
    </row>
    <row r="380" spans="1:12" ht="12.75">
      <c r="A380" s="66"/>
      <c r="B380" s="66"/>
      <c r="C380" s="66"/>
      <c r="D380" s="66"/>
      <c r="E380" s="66"/>
      <c r="F380" s="66"/>
      <c r="G380" s="66"/>
      <c r="H380" s="66"/>
      <c r="I380" s="66"/>
      <c r="J380" s="66"/>
      <c r="K380" s="66"/>
      <c r="L380" s="66"/>
    </row>
    <row r="381" spans="1:12" ht="12.75">
      <c r="A381" s="66"/>
      <c r="B381" s="66"/>
      <c r="C381" s="66"/>
      <c r="D381" s="66"/>
      <c r="E381" s="66"/>
      <c r="F381" s="66"/>
      <c r="G381" s="66"/>
      <c r="H381" s="66"/>
      <c r="I381" s="66"/>
      <c r="J381" s="66"/>
      <c r="K381" s="66"/>
      <c r="L381" s="66"/>
    </row>
    <row r="382" spans="1:12" ht="12.75">
      <c r="A382" s="66"/>
      <c r="B382" s="66"/>
      <c r="C382" s="66"/>
      <c r="D382" s="66"/>
      <c r="E382" s="66"/>
      <c r="F382" s="66"/>
      <c r="G382" s="66"/>
      <c r="H382" s="66"/>
      <c r="I382" s="66"/>
      <c r="J382" s="66"/>
      <c r="K382" s="66"/>
      <c r="L382" s="66"/>
    </row>
    <row r="383" spans="1:12" ht="12.75">
      <c r="A383" s="66"/>
      <c r="B383" s="66"/>
      <c r="C383" s="66"/>
      <c r="D383" s="66"/>
      <c r="E383" s="66"/>
      <c r="F383" s="66"/>
      <c r="G383" s="66"/>
      <c r="H383" s="66"/>
      <c r="I383" s="66"/>
      <c r="J383" s="66"/>
      <c r="K383" s="66"/>
      <c r="L383" s="66"/>
    </row>
    <row r="384" spans="1:12" ht="12.75">
      <c r="A384" s="66"/>
      <c r="B384" s="66"/>
      <c r="C384" s="66"/>
      <c r="D384" s="66"/>
      <c r="E384" s="66"/>
      <c r="F384" s="66"/>
      <c r="G384" s="66"/>
      <c r="H384" s="66"/>
      <c r="I384" s="66"/>
      <c r="J384" s="66"/>
      <c r="K384" s="66"/>
      <c r="L384" s="66"/>
    </row>
    <row r="385" spans="1:12" ht="12.75">
      <c r="A385" s="66"/>
      <c r="B385" s="66"/>
      <c r="C385" s="66"/>
      <c r="D385" s="66"/>
      <c r="E385" s="66"/>
      <c r="F385" s="66"/>
      <c r="G385" s="66"/>
      <c r="H385" s="66"/>
      <c r="I385" s="66"/>
      <c r="J385" s="66"/>
      <c r="K385" s="66"/>
      <c r="L385" s="66"/>
    </row>
    <row r="386" spans="1:12" ht="12.75">
      <c r="A386" s="66"/>
      <c r="B386" s="66"/>
      <c r="C386" s="66"/>
      <c r="D386" s="66"/>
      <c r="E386" s="66"/>
      <c r="F386" s="66"/>
      <c r="G386" s="66"/>
      <c r="H386" s="66"/>
      <c r="I386" s="66"/>
      <c r="J386" s="66"/>
      <c r="K386" s="66"/>
      <c r="L386" s="66"/>
    </row>
    <row r="387" spans="1:12" ht="12.75">
      <c r="A387" s="66"/>
      <c r="B387" s="66"/>
      <c r="C387" s="66"/>
      <c r="D387" s="66"/>
      <c r="E387" s="66"/>
      <c r="F387" s="66"/>
      <c r="G387" s="66"/>
      <c r="H387" s="66"/>
      <c r="I387" s="66"/>
      <c r="J387" s="66"/>
      <c r="K387" s="66"/>
      <c r="L387" s="66"/>
    </row>
    <row r="388" spans="1:12" ht="12.75">
      <c r="A388" s="66"/>
      <c r="B388" s="66"/>
      <c r="C388" s="66"/>
      <c r="D388" s="66"/>
      <c r="E388" s="66"/>
      <c r="F388" s="66"/>
      <c r="G388" s="66"/>
      <c r="H388" s="66"/>
      <c r="I388" s="66"/>
      <c r="J388" s="66"/>
      <c r="K388" s="66"/>
      <c r="L388" s="66"/>
    </row>
    <row r="389" spans="1:12" ht="12.75">
      <c r="A389" s="66"/>
      <c r="B389" s="66"/>
      <c r="C389" s="66"/>
      <c r="D389" s="66"/>
      <c r="E389" s="66"/>
      <c r="F389" s="66"/>
      <c r="G389" s="66"/>
      <c r="H389" s="66"/>
      <c r="I389" s="66"/>
      <c r="J389" s="66"/>
      <c r="K389" s="66"/>
      <c r="L389" s="66"/>
    </row>
    <row r="390" spans="1:12" ht="12.75">
      <c r="A390" s="66"/>
      <c r="B390" s="66"/>
      <c r="C390" s="66"/>
      <c r="D390" s="66"/>
      <c r="E390" s="66"/>
      <c r="F390" s="66"/>
      <c r="G390" s="66"/>
      <c r="H390" s="66"/>
      <c r="I390" s="66"/>
      <c r="J390" s="66"/>
      <c r="K390" s="66"/>
      <c r="L390" s="66"/>
    </row>
    <row r="391" spans="1:12" ht="12.75">
      <c r="A391" s="66"/>
      <c r="B391" s="66"/>
      <c r="C391" s="66"/>
      <c r="D391" s="66"/>
      <c r="E391" s="66"/>
      <c r="F391" s="66"/>
      <c r="G391" s="66"/>
      <c r="H391" s="66"/>
      <c r="I391" s="66"/>
      <c r="J391" s="66"/>
      <c r="K391" s="66"/>
      <c r="L391" s="66"/>
    </row>
    <row r="392" spans="1:12" ht="12.75">
      <c r="A392" s="66"/>
      <c r="B392" s="66"/>
      <c r="C392" s="66"/>
      <c r="D392" s="66"/>
      <c r="E392" s="66"/>
      <c r="F392" s="66"/>
      <c r="G392" s="66"/>
      <c r="H392" s="66"/>
      <c r="I392" s="66"/>
      <c r="J392" s="66"/>
      <c r="K392" s="66"/>
      <c r="L392" s="66"/>
    </row>
    <row r="393" spans="1:12" ht="12.75">
      <c r="A393" s="66"/>
      <c r="B393" s="66"/>
      <c r="C393" s="66"/>
      <c r="D393" s="66"/>
      <c r="E393" s="66"/>
      <c r="F393" s="66"/>
      <c r="G393" s="66"/>
      <c r="H393" s="66"/>
      <c r="I393" s="66"/>
      <c r="J393" s="66"/>
      <c r="K393" s="66"/>
      <c r="L393" s="66"/>
    </row>
    <row r="394" spans="1:12" ht="12.75">
      <c r="A394" s="66"/>
      <c r="B394" s="66"/>
      <c r="C394" s="66"/>
      <c r="D394" s="66"/>
      <c r="E394" s="66"/>
      <c r="F394" s="66"/>
      <c r="G394" s="66"/>
      <c r="H394" s="66"/>
      <c r="I394" s="66"/>
      <c r="J394" s="66"/>
      <c r="K394" s="66"/>
      <c r="L394" s="66"/>
    </row>
    <row r="395" spans="1:12" ht="12.75">
      <c r="A395" s="66"/>
      <c r="B395" s="66"/>
      <c r="C395" s="66"/>
      <c r="D395" s="66"/>
      <c r="E395" s="66"/>
      <c r="F395" s="66"/>
      <c r="G395" s="66"/>
      <c r="H395" s="66"/>
      <c r="I395" s="66"/>
      <c r="J395" s="66"/>
      <c r="K395" s="66"/>
      <c r="L395" s="66"/>
    </row>
    <row r="396" spans="1:12" ht="12.75">
      <c r="A396" s="66"/>
      <c r="B396" s="66"/>
      <c r="C396" s="66"/>
      <c r="D396" s="66"/>
      <c r="E396" s="66"/>
      <c r="F396" s="66"/>
      <c r="G396" s="66"/>
      <c r="H396" s="66"/>
      <c r="I396" s="66"/>
      <c r="J396" s="66"/>
      <c r="K396" s="66"/>
      <c r="L396" s="66"/>
    </row>
    <row r="397" spans="1:12" ht="12.75">
      <c r="A397" s="66"/>
      <c r="B397" s="66"/>
      <c r="C397" s="66"/>
      <c r="D397" s="66"/>
      <c r="E397" s="66"/>
      <c r="F397" s="66"/>
      <c r="G397" s="66"/>
      <c r="H397" s="66"/>
      <c r="I397" s="66"/>
      <c r="J397" s="66"/>
      <c r="K397" s="66"/>
      <c r="L397" s="66"/>
    </row>
    <row r="398" spans="1:12" ht="12.75">
      <c r="A398" s="66"/>
      <c r="B398" s="66"/>
      <c r="C398" s="66"/>
      <c r="D398" s="66"/>
      <c r="E398" s="66"/>
      <c r="F398" s="66"/>
      <c r="G398" s="66"/>
      <c r="H398" s="66"/>
      <c r="I398" s="66"/>
      <c r="J398" s="66"/>
      <c r="K398" s="66"/>
      <c r="L398" s="66"/>
    </row>
    <row r="399" spans="1:12" ht="12.75">
      <c r="A399" s="66"/>
      <c r="B399" s="66"/>
      <c r="C399" s="66"/>
      <c r="D399" s="66"/>
      <c r="E399" s="66"/>
      <c r="F399" s="66"/>
      <c r="G399" s="66"/>
      <c r="H399" s="66"/>
      <c r="I399" s="66"/>
      <c r="J399" s="66"/>
      <c r="K399" s="66"/>
      <c r="L399" s="66"/>
    </row>
    <row r="400" spans="1:12" ht="12.75">
      <c r="A400" s="66"/>
      <c r="B400" s="66"/>
      <c r="C400" s="66"/>
      <c r="D400" s="66"/>
      <c r="E400" s="66"/>
      <c r="F400" s="66"/>
      <c r="G400" s="66"/>
      <c r="H400" s="66"/>
      <c r="I400" s="66"/>
      <c r="J400" s="66"/>
      <c r="K400" s="66"/>
      <c r="L400" s="66"/>
    </row>
    <row r="401" spans="1:12" ht="12.75">
      <c r="A401" s="66"/>
      <c r="B401" s="66"/>
      <c r="C401" s="66"/>
      <c r="D401" s="66"/>
      <c r="E401" s="66"/>
      <c r="F401" s="66"/>
      <c r="G401" s="66"/>
      <c r="H401" s="66"/>
      <c r="I401" s="66"/>
      <c r="J401" s="66"/>
      <c r="K401" s="66"/>
      <c r="L401" s="66"/>
    </row>
    <row r="402" spans="1:12" ht="12.75">
      <c r="A402" s="66"/>
      <c r="B402" s="66"/>
      <c r="C402" s="66"/>
      <c r="D402" s="66"/>
      <c r="E402" s="66"/>
      <c r="F402" s="66"/>
      <c r="G402" s="66"/>
      <c r="H402" s="66"/>
      <c r="I402" s="66"/>
      <c r="J402" s="66"/>
      <c r="K402" s="66"/>
      <c r="L402" s="66"/>
    </row>
    <row r="403" spans="1:12" ht="12.75">
      <c r="A403" s="66"/>
      <c r="B403" s="66"/>
      <c r="C403" s="66"/>
      <c r="D403" s="66"/>
      <c r="E403" s="66"/>
      <c r="F403" s="66"/>
      <c r="G403" s="66"/>
      <c r="H403" s="66"/>
      <c r="I403" s="66"/>
      <c r="J403" s="66"/>
      <c r="K403" s="66"/>
      <c r="L403" s="66"/>
    </row>
    <row r="404" spans="1:12" ht="12.75">
      <c r="A404" s="66"/>
      <c r="B404" s="66"/>
      <c r="C404" s="66"/>
      <c r="D404" s="66"/>
      <c r="E404" s="66"/>
      <c r="F404" s="66"/>
      <c r="G404" s="66"/>
      <c r="H404" s="66"/>
      <c r="I404" s="66"/>
      <c r="J404" s="66"/>
      <c r="K404" s="66"/>
      <c r="L404" s="66"/>
    </row>
    <row r="405" spans="1:12" ht="12.75">
      <c r="A405" s="66"/>
      <c r="B405" s="66"/>
      <c r="C405" s="66"/>
      <c r="D405" s="66"/>
      <c r="E405" s="66"/>
      <c r="F405" s="66"/>
      <c r="G405" s="66"/>
      <c r="H405" s="66"/>
      <c r="I405" s="66"/>
      <c r="J405" s="66"/>
      <c r="K405" s="66"/>
      <c r="L405" s="66"/>
    </row>
    <row r="406" spans="1:12" ht="12.75">
      <c r="A406" s="66"/>
      <c r="B406" s="66"/>
      <c r="C406" s="66"/>
      <c r="D406" s="66"/>
      <c r="E406" s="66"/>
      <c r="F406" s="66"/>
      <c r="G406" s="66"/>
      <c r="H406" s="66"/>
      <c r="I406" s="66"/>
      <c r="J406" s="66"/>
      <c r="K406" s="66"/>
      <c r="L406" s="66"/>
    </row>
    <row r="407" spans="1:12" ht="12.75">
      <c r="A407" s="66"/>
      <c r="B407" s="66"/>
      <c r="C407" s="66"/>
      <c r="D407" s="66"/>
      <c r="E407" s="66"/>
      <c r="F407" s="66"/>
      <c r="G407" s="66"/>
      <c r="H407" s="66"/>
      <c r="I407" s="66"/>
      <c r="J407" s="66"/>
      <c r="K407" s="66"/>
      <c r="L407" s="66"/>
    </row>
    <row r="408" spans="1:12" ht="12.75">
      <c r="A408" s="66"/>
      <c r="B408" s="66"/>
      <c r="C408" s="66"/>
      <c r="D408" s="66"/>
      <c r="E408" s="66"/>
      <c r="F408" s="66"/>
      <c r="G408" s="66"/>
      <c r="H408" s="66"/>
      <c r="I408" s="66"/>
      <c r="J408" s="66"/>
      <c r="K408" s="66"/>
      <c r="L408" s="66"/>
    </row>
    <row r="409" spans="1:12" ht="12.75">
      <c r="A409" s="66"/>
      <c r="B409" s="66"/>
      <c r="C409" s="66"/>
      <c r="D409" s="66"/>
      <c r="E409" s="66"/>
      <c r="F409" s="66"/>
      <c r="G409" s="66"/>
      <c r="H409" s="66"/>
      <c r="I409" s="66"/>
      <c r="J409" s="66"/>
      <c r="K409" s="66"/>
      <c r="L409" s="66"/>
    </row>
    <row r="410" spans="1:12" ht="12.75">
      <c r="A410" s="66"/>
      <c r="B410" s="66"/>
      <c r="C410" s="66"/>
      <c r="D410" s="66"/>
      <c r="E410" s="66"/>
      <c r="F410" s="66"/>
      <c r="G410" s="66"/>
      <c r="H410" s="66"/>
      <c r="I410" s="66"/>
      <c r="J410" s="66"/>
      <c r="K410" s="66"/>
      <c r="L410" s="66"/>
    </row>
    <row r="411" spans="1:12" ht="12.75">
      <c r="A411" s="66"/>
      <c r="B411" s="66"/>
      <c r="C411" s="66"/>
      <c r="D411" s="66"/>
      <c r="E411" s="66"/>
      <c r="F411" s="66"/>
      <c r="G411" s="66"/>
      <c r="H411" s="66"/>
      <c r="I411" s="66"/>
      <c r="J411" s="66"/>
      <c r="K411" s="66"/>
      <c r="L411" s="66"/>
    </row>
    <row r="412" spans="1:12" ht="12.75">
      <c r="A412" s="66"/>
      <c r="B412" s="66"/>
      <c r="C412" s="66"/>
      <c r="D412" s="66"/>
      <c r="E412" s="66"/>
      <c r="F412" s="66"/>
      <c r="G412" s="66"/>
      <c r="H412" s="66"/>
      <c r="I412" s="66"/>
      <c r="J412" s="66"/>
      <c r="K412" s="66"/>
      <c r="L412" s="66"/>
    </row>
    <row r="413" spans="1:12" ht="12.75">
      <c r="A413" s="66"/>
      <c r="B413" s="66"/>
      <c r="C413" s="66"/>
      <c r="D413" s="66"/>
      <c r="E413" s="66"/>
      <c r="F413" s="66"/>
      <c r="G413" s="66"/>
      <c r="H413" s="66"/>
      <c r="I413" s="66"/>
      <c r="J413" s="66"/>
      <c r="K413" s="66"/>
      <c r="L413" s="66"/>
    </row>
    <row r="414" spans="1:12" ht="12.75">
      <c r="A414" s="66"/>
      <c r="B414" s="66"/>
      <c r="C414" s="66"/>
      <c r="D414" s="66"/>
      <c r="E414" s="66"/>
      <c r="F414" s="66"/>
      <c r="G414" s="66"/>
      <c r="H414" s="66"/>
      <c r="I414" s="66"/>
      <c r="J414" s="66"/>
      <c r="K414" s="66"/>
      <c r="L414" s="66"/>
    </row>
    <row r="415" spans="1:12" ht="12.75">
      <c r="A415" s="66"/>
      <c r="B415" s="66"/>
      <c r="C415" s="66"/>
      <c r="D415" s="66"/>
      <c r="E415" s="66"/>
      <c r="F415" s="66"/>
      <c r="G415" s="66"/>
      <c r="H415" s="66"/>
      <c r="I415" s="66"/>
      <c r="J415" s="66"/>
      <c r="K415" s="66"/>
      <c r="L415" s="66"/>
    </row>
    <row r="416" spans="1:12" ht="12.75">
      <c r="A416" s="66"/>
      <c r="B416" s="66"/>
      <c r="C416" s="66"/>
      <c r="D416" s="66"/>
      <c r="E416" s="66"/>
      <c r="F416" s="66"/>
      <c r="G416" s="66"/>
      <c r="H416" s="66"/>
      <c r="I416" s="66"/>
      <c r="J416" s="66"/>
      <c r="K416" s="66"/>
      <c r="L416" s="66"/>
    </row>
    <row r="417" spans="1:12" ht="12.75">
      <c r="A417" s="66"/>
      <c r="B417" s="66"/>
      <c r="C417" s="66"/>
      <c r="D417" s="66"/>
      <c r="E417" s="66"/>
      <c r="F417" s="66"/>
      <c r="G417" s="66"/>
      <c r="H417" s="66"/>
      <c r="I417" s="66"/>
      <c r="J417" s="66"/>
      <c r="K417" s="66"/>
      <c r="L417" s="66"/>
    </row>
    <row r="418" spans="1:12" ht="12.75">
      <c r="A418" s="66"/>
      <c r="B418" s="66"/>
      <c r="C418" s="66"/>
      <c r="D418" s="66"/>
      <c r="E418" s="66"/>
      <c r="F418" s="66"/>
      <c r="G418" s="66"/>
      <c r="H418" s="66"/>
      <c r="I418" s="66"/>
      <c r="J418" s="66"/>
      <c r="K418" s="66"/>
      <c r="L418" s="66"/>
    </row>
    <row r="419" spans="1:12" ht="12.75">
      <c r="A419" s="66"/>
      <c r="B419" s="66"/>
      <c r="C419" s="66"/>
      <c r="D419" s="66"/>
      <c r="E419" s="66"/>
      <c r="F419" s="66"/>
      <c r="G419" s="66"/>
      <c r="H419" s="66"/>
      <c r="I419" s="66"/>
      <c r="J419" s="66"/>
      <c r="K419" s="66"/>
      <c r="L419" s="66"/>
    </row>
    <row r="420" spans="1:12" ht="12.75">
      <c r="A420" s="66"/>
      <c r="B420" s="66"/>
      <c r="C420" s="66"/>
      <c r="D420" s="66"/>
      <c r="E420" s="66"/>
      <c r="F420" s="66"/>
      <c r="G420" s="66"/>
      <c r="H420" s="66"/>
      <c r="I420" s="66"/>
      <c r="J420" s="66"/>
      <c r="K420" s="66"/>
      <c r="L420" s="66"/>
    </row>
    <row r="421" spans="1:12" ht="12.75">
      <c r="A421" s="66"/>
      <c r="B421" s="66"/>
      <c r="C421" s="66"/>
      <c r="D421" s="66"/>
      <c r="E421" s="66"/>
      <c r="F421" s="66"/>
      <c r="G421" s="66"/>
      <c r="H421" s="66"/>
      <c r="I421" s="66"/>
      <c r="J421" s="66"/>
      <c r="K421" s="66"/>
      <c r="L421" s="66"/>
    </row>
    <row r="422" spans="1:12" ht="12.75">
      <c r="A422" s="66"/>
      <c r="B422" s="66"/>
      <c r="C422" s="66"/>
      <c r="D422" s="66"/>
      <c r="E422" s="66"/>
      <c r="F422" s="66"/>
      <c r="G422" s="66"/>
      <c r="H422" s="66"/>
      <c r="I422" s="66"/>
      <c r="J422" s="66"/>
      <c r="K422" s="66"/>
      <c r="L422" s="66"/>
    </row>
    <row r="423" spans="1:12" ht="12.75">
      <c r="A423" s="66"/>
      <c r="B423" s="66"/>
      <c r="C423" s="66"/>
      <c r="D423" s="66"/>
      <c r="E423" s="66"/>
      <c r="F423" s="66"/>
      <c r="G423" s="66"/>
      <c r="H423" s="66"/>
      <c r="I423" s="66"/>
      <c r="J423" s="66"/>
      <c r="K423" s="66"/>
      <c r="L423" s="66"/>
    </row>
    <row r="424" spans="1:12" ht="12.75">
      <c r="A424" s="66"/>
      <c r="B424" s="66"/>
      <c r="C424" s="66"/>
      <c r="D424" s="66"/>
      <c r="E424" s="66"/>
      <c r="F424" s="66"/>
      <c r="G424" s="66"/>
      <c r="H424" s="66"/>
      <c r="I424" s="66"/>
      <c r="J424" s="66"/>
      <c r="K424" s="66"/>
      <c r="L424" s="66"/>
    </row>
    <row r="425" spans="1:12" ht="12.75">
      <c r="A425" s="66"/>
      <c r="B425" s="66"/>
      <c r="C425" s="66"/>
      <c r="D425" s="66"/>
      <c r="E425" s="66"/>
      <c r="F425" s="66"/>
      <c r="G425" s="66"/>
      <c r="H425" s="66"/>
      <c r="I425" s="66"/>
      <c r="J425" s="66"/>
      <c r="K425" s="66"/>
      <c r="L425" s="66"/>
    </row>
    <row r="426" spans="1:12" ht="12.75">
      <c r="A426" s="66"/>
      <c r="B426" s="66"/>
      <c r="C426" s="66"/>
      <c r="D426" s="66"/>
      <c r="E426" s="66"/>
      <c r="F426" s="66"/>
      <c r="G426" s="66"/>
      <c r="H426" s="66"/>
      <c r="I426" s="66"/>
      <c r="J426" s="66"/>
      <c r="K426" s="66"/>
      <c r="L426" s="66"/>
    </row>
    <row r="427" spans="1:12" ht="12.75">
      <c r="A427" s="66"/>
      <c r="B427" s="66"/>
      <c r="C427" s="66"/>
      <c r="D427" s="66"/>
      <c r="E427" s="66"/>
      <c r="F427" s="66"/>
      <c r="G427" s="66"/>
      <c r="H427" s="66"/>
      <c r="I427" s="66"/>
      <c r="J427" s="66"/>
      <c r="K427" s="66"/>
      <c r="L427" s="66"/>
    </row>
    <row r="428" spans="1:12" ht="12.75">
      <c r="A428" s="66"/>
      <c r="B428" s="66"/>
      <c r="C428" s="66"/>
      <c r="D428" s="66"/>
      <c r="E428" s="66"/>
      <c r="F428" s="66"/>
      <c r="G428" s="66"/>
      <c r="H428" s="66"/>
      <c r="I428" s="66"/>
      <c r="J428" s="66"/>
      <c r="K428" s="66"/>
      <c r="L428" s="66"/>
    </row>
    <row r="429" spans="1:12" ht="12.75">
      <c r="A429" s="66"/>
      <c r="B429" s="66"/>
      <c r="C429" s="66"/>
      <c r="D429" s="66"/>
      <c r="E429" s="66"/>
      <c r="F429" s="66"/>
      <c r="G429" s="66"/>
      <c r="H429" s="66"/>
      <c r="I429" s="66"/>
      <c r="J429" s="66"/>
      <c r="K429" s="66"/>
      <c r="L429" s="66"/>
    </row>
    <row r="430" spans="1:12" ht="12.75">
      <c r="A430" s="66"/>
      <c r="B430" s="66"/>
      <c r="C430" s="66"/>
      <c r="D430" s="66"/>
      <c r="E430" s="66"/>
      <c r="F430" s="66"/>
      <c r="G430" s="66"/>
      <c r="H430" s="66"/>
      <c r="I430" s="66"/>
      <c r="J430" s="66"/>
      <c r="K430" s="66"/>
      <c r="L430" s="66"/>
    </row>
    <row r="431" spans="1:12" ht="12.75">
      <c r="A431" s="66"/>
      <c r="B431" s="66"/>
      <c r="C431" s="66"/>
      <c r="D431" s="66"/>
      <c r="E431" s="66"/>
      <c r="F431" s="66"/>
      <c r="G431" s="66"/>
      <c r="H431" s="66"/>
      <c r="I431" s="66"/>
      <c r="J431" s="66"/>
      <c r="K431" s="66"/>
      <c r="L431" s="66"/>
    </row>
    <row r="432" spans="1:12" ht="12.75">
      <c r="A432" s="66"/>
      <c r="B432" s="66"/>
      <c r="C432" s="66"/>
      <c r="D432" s="66"/>
      <c r="E432" s="66"/>
      <c r="F432" s="66"/>
      <c r="G432" s="66"/>
      <c r="H432" s="66"/>
      <c r="I432" s="66"/>
      <c r="J432" s="66"/>
      <c r="K432" s="66"/>
      <c r="L432" s="66"/>
    </row>
    <row r="433" spans="1:12" ht="12.75">
      <c r="A433" s="66"/>
      <c r="B433" s="66"/>
      <c r="C433" s="66"/>
      <c r="D433" s="66"/>
      <c r="E433" s="66"/>
      <c r="F433" s="66"/>
      <c r="G433" s="66"/>
      <c r="H433" s="66"/>
      <c r="I433" s="66"/>
      <c r="J433" s="66"/>
      <c r="K433" s="66"/>
      <c r="L433" s="66"/>
    </row>
    <row r="434" spans="1:12" ht="12.75">
      <c r="A434" s="66"/>
      <c r="B434" s="66"/>
      <c r="C434" s="66"/>
      <c r="D434" s="66"/>
      <c r="E434" s="66"/>
      <c r="F434" s="66"/>
      <c r="G434" s="66"/>
      <c r="H434" s="66"/>
      <c r="I434" s="66"/>
      <c r="J434" s="66"/>
      <c r="K434" s="66"/>
      <c r="L434" s="66"/>
    </row>
    <row r="435" spans="1:12" ht="12.75">
      <c r="A435" s="66"/>
      <c r="B435" s="66"/>
      <c r="C435" s="66"/>
      <c r="D435" s="66"/>
      <c r="E435" s="66"/>
      <c r="F435" s="66"/>
      <c r="G435" s="66"/>
      <c r="H435" s="66"/>
      <c r="I435" s="66"/>
      <c r="J435" s="66"/>
      <c r="K435" s="66"/>
      <c r="L435" s="66"/>
    </row>
    <row r="436" spans="1:12" ht="12.75">
      <c r="A436" s="66"/>
      <c r="B436" s="66"/>
      <c r="C436" s="66"/>
      <c r="D436" s="66"/>
      <c r="E436" s="66"/>
      <c r="F436" s="66"/>
      <c r="G436" s="66"/>
      <c r="H436" s="66"/>
      <c r="I436" s="66"/>
      <c r="J436" s="66"/>
      <c r="K436" s="66"/>
      <c r="L436" s="66"/>
    </row>
    <row r="437" spans="1:12" ht="12.75">
      <c r="A437" s="66"/>
      <c r="B437" s="66"/>
      <c r="C437" s="66"/>
      <c r="D437" s="66"/>
      <c r="E437" s="66"/>
      <c r="F437" s="66"/>
      <c r="G437" s="66"/>
      <c r="H437" s="66"/>
      <c r="I437" s="66"/>
      <c r="J437" s="66"/>
      <c r="K437" s="66"/>
      <c r="L437" s="66"/>
    </row>
    <row r="438" spans="1:12" ht="12.75">
      <c r="A438" s="66"/>
      <c r="B438" s="66"/>
      <c r="C438" s="66"/>
      <c r="D438" s="66"/>
      <c r="E438" s="66"/>
      <c r="F438" s="66"/>
      <c r="G438" s="66"/>
      <c r="H438" s="66"/>
      <c r="I438" s="66"/>
      <c r="J438" s="66"/>
      <c r="K438" s="66"/>
      <c r="L438" s="66"/>
    </row>
    <row r="439" spans="1:12" ht="12.75">
      <c r="A439" s="66"/>
      <c r="B439" s="66"/>
      <c r="C439" s="66"/>
      <c r="D439" s="66"/>
      <c r="E439" s="66"/>
      <c r="F439" s="66"/>
      <c r="G439" s="66"/>
      <c r="H439" s="66"/>
      <c r="I439" s="66"/>
      <c r="J439" s="66"/>
      <c r="K439" s="66"/>
      <c r="L439" s="66"/>
    </row>
    <row r="440" spans="1:12" ht="12.75">
      <c r="A440" s="66"/>
      <c r="B440" s="66"/>
      <c r="C440" s="66"/>
      <c r="D440" s="66"/>
      <c r="E440" s="66"/>
      <c r="F440" s="66"/>
      <c r="G440" s="66"/>
      <c r="H440" s="66"/>
      <c r="I440" s="66"/>
      <c r="J440" s="66"/>
      <c r="K440" s="66"/>
      <c r="L440" s="66"/>
    </row>
    <row r="441" spans="1:12" ht="12.75">
      <c r="A441" s="66"/>
      <c r="B441" s="66"/>
      <c r="C441" s="66"/>
      <c r="D441" s="66"/>
      <c r="E441" s="66"/>
      <c r="F441" s="66"/>
      <c r="G441" s="66"/>
      <c r="H441" s="66"/>
      <c r="I441" s="66"/>
      <c r="J441" s="66"/>
      <c r="K441" s="66"/>
      <c r="L441" s="66"/>
    </row>
    <row r="442" spans="1:12" ht="12.75">
      <c r="A442" s="66"/>
      <c r="B442" s="66"/>
      <c r="C442" s="66"/>
      <c r="D442" s="66"/>
      <c r="E442" s="66"/>
      <c r="F442" s="66"/>
      <c r="G442" s="66"/>
      <c r="H442" s="66"/>
      <c r="I442" s="66"/>
      <c r="J442" s="66"/>
      <c r="K442" s="66"/>
      <c r="L442" s="66"/>
    </row>
    <row r="443" spans="1:12" ht="12.75">
      <c r="A443" s="66"/>
      <c r="B443" s="66"/>
      <c r="C443" s="66"/>
      <c r="D443" s="66"/>
      <c r="E443" s="66"/>
      <c r="F443" s="66"/>
      <c r="G443" s="66"/>
      <c r="H443" s="66"/>
      <c r="I443" s="66"/>
      <c r="J443" s="66"/>
      <c r="K443" s="66"/>
      <c r="L443" s="66"/>
    </row>
    <row r="444" spans="1:12" ht="12.75">
      <c r="A444" s="66"/>
      <c r="B444" s="66"/>
      <c r="C444" s="66"/>
      <c r="D444" s="66"/>
      <c r="E444" s="66"/>
      <c r="F444" s="66"/>
      <c r="G444" s="66"/>
      <c r="H444" s="66"/>
      <c r="I444" s="66"/>
      <c r="J444" s="66"/>
      <c r="K444" s="66"/>
      <c r="L444" s="66"/>
    </row>
    <row r="445" spans="1:12" ht="12.75">
      <c r="A445" s="66"/>
      <c r="B445" s="66"/>
      <c r="C445" s="66"/>
      <c r="D445" s="66"/>
      <c r="E445" s="66"/>
      <c r="F445" s="66"/>
      <c r="G445" s="66"/>
      <c r="H445" s="66"/>
      <c r="I445" s="66"/>
      <c r="J445" s="66"/>
      <c r="K445" s="66"/>
      <c r="L445" s="66"/>
    </row>
    <row r="446" spans="1:12" ht="12.75">
      <c r="A446" s="66"/>
      <c r="B446" s="66"/>
      <c r="C446" s="66"/>
      <c r="D446" s="66"/>
      <c r="E446" s="66"/>
      <c r="F446" s="66"/>
      <c r="G446" s="66"/>
      <c r="H446" s="66"/>
      <c r="I446" s="66"/>
      <c r="J446" s="66"/>
      <c r="K446" s="66"/>
      <c r="L446" s="66"/>
    </row>
    <row r="447" spans="1:12" ht="12.75">
      <c r="A447" s="66"/>
      <c r="B447" s="66"/>
      <c r="C447" s="66"/>
      <c r="D447" s="66"/>
      <c r="E447" s="66"/>
      <c r="F447" s="66"/>
      <c r="G447" s="66"/>
      <c r="H447" s="66"/>
      <c r="I447" s="66"/>
      <c r="J447" s="66"/>
      <c r="K447" s="66"/>
      <c r="L447" s="66"/>
    </row>
    <row r="448" spans="1:12" ht="12.75">
      <c r="A448" s="66"/>
      <c r="B448" s="66"/>
      <c r="C448" s="66"/>
      <c r="D448" s="66"/>
      <c r="E448" s="66"/>
      <c r="F448" s="66"/>
      <c r="G448" s="66"/>
      <c r="H448" s="66"/>
      <c r="I448" s="66"/>
      <c r="J448" s="66"/>
      <c r="K448" s="66"/>
      <c r="L448" s="66"/>
    </row>
    <row r="449" spans="1:12" ht="12.75">
      <c r="A449" s="66"/>
      <c r="B449" s="66"/>
      <c r="C449" s="66"/>
      <c r="D449" s="66"/>
      <c r="E449" s="66"/>
      <c r="F449" s="66"/>
      <c r="G449" s="66"/>
      <c r="H449" s="66"/>
      <c r="I449" s="66"/>
      <c r="J449" s="66"/>
      <c r="K449" s="66"/>
      <c r="L449" s="66"/>
    </row>
    <row r="450" spans="1:12" ht="12.75">
      <c r="A450" s="66"/>
      <c r="B450" s="66"/>
      <c r="C450" s="66"/>
      <c r="D450" s="66"/>
      <c r="E450" s="66"/>
      <c r="F450" s="66"/>
      <c r="G450" s="66"/>
      <c r="H450" s="66"/>
      <c r="I450" s="66"/>
      <c r="J450" s="66"/>
      <c r="K450" s="66"/>
      <c r="L450" s="66"/>
    </row>
    <row r="451" spans="1:12" ht="12.75">
      <c r="A451" s="66"/>
      <c r="B451" s="66"/>
      <c r="C451" s="66"/>
      <c r="D451" s="66"/>
      <c r="E451" s="66"/>
      <c r="F451" s="66"/>
      <c r="G451" s="66"/>
      <c r="H451" s="66"/>
      <c r="I451" s="66"/>
      <c r="J451" s="66"/>
      <c r="K451" s="66"/>
      <c r="L451" s="66"/>
    </row>
    <row r="452" spans="1:12" ht="12.75">
      <c r="A452" s="66"/>
      <c r="B452" s="66"/>
      <c r="C452" s="66"/>
      <c r="D452" s="66"/>
      <c r="E452" s="66"/>
      <c r="F452" s="66"/>
      <c r="G452" s="66"/>
      <c r="H452" s="66"/>
      <c r="I452" s="66"/>
      <c r="J452" s="66"/>
      <c r="K452" s="66"/>
      <c r="L452" s="66"/>
    </row>
    <row r="453" spans="1:12" ht="12.75">
      <c r="A453" s="66"/>
      <c r="B453" s="66"/>
      <c r="C453" s="66"/>
      <c r="D453" s="66"/>
      <c r="E453" s="66"/>
      <c r="F453" s="66"/>
      <c r="G453" s="66"/>
      <c r="H453" s="66"/>
      <c r="I453" s="66"/>
      <c r="J453" s="66"/>
      <c r="K453" s="66"/>
      <c r="L453" s="66"/>
    </row>
    <row r="454" spans="1:12" ht="12.75">
      <c r="A454" s="66"/>
      <c r="B454" s="66"/>
      <c r="C454" s="66"/>
      <c r="D454" s="66"/>
      <c r="E454" s="66"/>
      <c r="F454" s="66"/>
      <c r="G454" s="66"/>
      <c r="H454" s="66"/>
      <c r="I454" s="66"/>
      <c r="J454" s="66"/>
      <c r="K454" s="66"/>
      <c r="L454" s="66"/>
    </row>
    <row r="455" spans="1:12" ht="12.75">
      <c r="A455" s="66"/>
      <c r="B455" s="66"/>
      <c r="C455" s="66"/>
      <c r="D455" s="66"/>
      <c r="E455" s="66"/>
      <c r="F455" s="66"/>
      <c r="G455" s="66"/>
      <c r="H455" s="66"/>
      <c r="I455" s="66"/>
      <c r="J455" s="66"/>
      <c r="K455" s="66"/>
      <c r="L455" s="66"/>
    </row>
    <row r="456" spans="1:12" ht="12.75">
      <c r="A456" s="66"/>
      <c r="B456" s="66"/>
      <c r="C456" s="66"/>
      <c r="D456" s="66"/>
      <c r="E456" s="66"/>
      <c r="F456" s="66"/>
      <c r="G456" s="66"/>
      <c r="H456" s="66"/>
      <c r="I456" s="66"/>
      <c r="J456" s="66"/>
      <c r="K456" s="66"/>
      <c r="L456" s="66"/>
    </row>
    <row r="457" spans="1:12" ht="12.75">
      <c r="A457" s="66"/>
      <c r="B457" s="66"/>
      <c r="C457" s="66"/>
      <c r="D457" s="66"/>
      <c r="E457" s="66"/>
      <c r="F457" s="66"/>
      <c r="G457" s="66"/>
      <c r="H457" s="66"/>
      <c r="I457" s="66"/>
      <c r="J457" s="66"/>
      <c r="K457" s="66"/>
      <c r="L457" s="66"/>
    </row>
    <row r="458" spans="1:12" ht="12.75">
      <c r="A458" s="66"/>
      <c r="B458" s="66"/>
      <c r="C458" s="66"/>
      <c r="D458" s="66"/>
      <c r="E458" s="66"/>
      <c r="F458" s="66"/>
      <c r="G458" s="66"/>
      <c r="H458" s="66"/>
      <c r="I458" s="66"/>
      <c r="J458" s="66"/>
      <c r="K458" s="66"/>
      <c r="L458" s="66"/>
    </row>
    <row r="459" spans="1:12" ht="12.75">
      <c r="A459" s="66"/>
      <c r="B459" s="66"/>
      <c r="C459" s="66"/>
      <c r="D459" s="66"/>
      <c r="E459" s="66"/>
      <c r="F459" s="66"/>
      <c r="G459" s="66"/>
      <c r="H459" s="66"/>
      <c r="I459" s="66"/>
      <c r="J459" s="66"/>
      <c r="K459" s="66"/>
      <c r="L459" s="66"/>
    </row>
    <row r="460" spans="1:12" ht="12.75">
      <c r="A460" s="66"/>
      <c r="B460" s="66"/>
      <c r="C460" s="66"/>
      <c r="D460" s="66"/>
      <c r="E460" s="66"/>
      <c r="F460" s="66"/>
      <c r="G460" s="66"/>
      <c r="H460" s="66"/>
      <c r="I460" s="66"/>
      <c r="J460" s="66"/>
      <c r="K460" s="66"/>
      <c r="L460" s="66"/>
    </row>
    <row r="461" spans="1:12" ht="12.75">
      <c r="A461" s="66"/>
      <c r="B461" s="66"/>
      <c r="C461" s="66"/>
      <c r="D461" s="66"/>
      <c r="E461" s="66"/>
      <c r="F461" s="66"/>
      <c r="G461" s="66"/>
      <c r="H461" s="66"/>
      <c r="I461" s="66"/>
      <c r="J461" s="66"/>
      <c r="K461" s="66"/>
      <c r="L461" s="66"/>
    </row>
    <row r="462" spans="1:12" ht="12.75">
      <c r="A462" s="66"/>
      <c r="B462" s="66"/>
      <c r="C462" s="66"/>
      <c r="D462" s="66"/>
      <c r="E462" s="66"/>
      <c r="F462" s="66"/>
      <c r="G462" s="66"/>
      <c r="H462" s="66"/>
      <c r="I462" s="66"/>
      <c r="J462" s="66"/>
      <c r="K462" s="66"/>
      <c r="L462" s="66"/>
    </row>
    <row r="463" spans="1:12" ht="12.75">
      <c r="A463" s="66"/>
      <c r="B463" s="66"/>
      <c r="C463" s="66"/>
      <c r="D463" s="66"/>
      <c r="E463" s="66"/>
      <c r="F463" s="66"/>
      <c r="G463" s="66"/>
      <c r="H463" s="66"/>
      <c r="I463" s="66"/>
      <c r="J463" s="66"/>
      <c r="K463" s="66"/>
      <c r="L463" s="66"/>
    </row>
    <row r="464" spans="1:12" ht="12.75">
      <c r="A464" s="66"/>
      <c r="B464" s="66"/>
      <c r="C464" s="66"/>
      <c r="D464" s="66"/>
      <c r="E464" s="66"/>
      <c r="F464" s="66"/>
      <c r="G464" s="66"/>
      <c r="H464" s="66"/>
      <c r="I464" s="66"/>
      <c r="J464" s="66"/>
      <c r="K464" s="66"/>
      <c r="L464" s="66"/>
    </row>
    <row r="465" spans="1:12" ht="12.75">
      <c r="A465" s="66"/>
      <c r="B465" s="66"/>
      <c r="C465" s="66"/>
      <c r="D465" s="66"/>
      <c r="E465" s="66"/>
      <c r="F465" s="66"/>
      <c r="G465" s="66"/>
      <c r="H465" s="66"/>
      <c r="I465" s="66"/>
      <c r="J465" s="66"/>
      <c r="K465" s="66"/>
      <c r="L465" s="66"/>
    </row>
    <row r="466" spans="1:12" ht="12.75">
      <c r="A466" s="66"/>
      <c r="B466" s="66"/>
      <c r="C466" s="66"/>
      <c r="D466" s="66"/>
      <c r="E466" s="66"/>
      <c r="F466" s="66"/>
      <c r="G466" s="66"/>
      <c r="H466" s="66"/>
      <c r="I466" s="66"/>
      <c r="J466" s="66"/>
      <c r="K466" s="66"/>
      <c r="L466" s="66"/>
    </row>
    <row r="467" spans="1:12" ht="12.75">
      <c r="A467" s="66"/>
      <c r="B467" s="66"/>
      <c r="C467" s="66"/>
      <c r="D467" s="66"/>
      <c r="E467" s="66"/>
      <c r="F467" s="66"/>
      <c r="G467" s="66"/>
      <c r="H467" s="66"/>
      <c r="I467" s="66"/>
      <c r="J467" s="66"/>
      <c r="K467" s="66"/>
      <c r="L467" s="66"/>
    </row>
    <row r="468" spans="1:12" ht="12.75">
      <c r="A468" s="66"/>
      <c r="B468" s="66"/>
      <c r="C468" s="66"/>
      <c r="D468" s="66"/>
      <c r="E468" s="66"/>
      <c r="F468" s="66"/>
      <c r="G468" s="66"/>
      <c r="H468" s="66"/>
      <c r="I468" s="66"/>
      <c r="J468" s="66"/>
      <c r="K468" s="66"/>
      <c r="L468" s="66"/>
    </row>
    <row r="469" spans="1:12" ht="12.75">
      <c r="A469" s="66"/>
      <c r="B469" s="66"/>
      <c r="C469" s="66"/>
      <c r="D469" s="66"/>
      <c r="E469" s="66"/>
      <c r="F469" s="66"/>
      <c r="G469" s="66"/>
      <c r="H469" s="66"/>
      <c r="I469" s="66"/>
      <c r="J469" s="66"/>
      <c r="K469" s="66"/>
      <c r="L469" s="66"/>
    </row>
    <row r="470" spans="1:12" ht="12.75">
      <c r="A470" s="66"/>
      <c r="B470" s="66"/>
      <c r="C470" s="66"/>
      <c r="D470" s="66"/>
      <c r="E470" s="66"/>
      <c r="F470" s="66"/>
      <c r="G470" s="66"/>
      <c r="H470" s="66"/>
      <c r="I470" s="66"/>
      <c r="J470" s="66"/>
      <c r="K470" s="66"/>
      <c r="L470" s="66"/>
    </row>
    <row r="471" spans="1:12" ht="12.75">
      <c r="A471" s="66"/>
      <c r="B471" s="66"/>
      <c r="C471" s="66"/>
      <c r="D471" s="66"/>
      <c r="E471" s="66"/>
      <c r="F471" s="66"/>
      <c r="G471" s="66"/>
      <c r="H471" s="66"/>
      <c r="I471" s="66"/>
      <c r="J471" s="66"/>
      <c r="K471" s="66"/>
      <c r="L471" s="66"/>
    </row>
    <row r="472" spans="1:12" ht="12.75">
      <c r="A472" s="66"/>
      <c r="B472" s="66"/>
      <c r="C472" s="66"/>
      <c r="D472" s="66"/>
      <c r="E472" s="66"/>
      <c r="F472" s="66"/>
      <c r="G472" s="66"/>
      <c r="H472" s="66"/>
      <c r="I472" s="66"/>
      <c r="J472" s="66"/>
      <c r="K472" s="66"/>
      <c r="L472" s="66"/>
    </row>
    <row r="473" spans="1:12" ht="12.75">
      <c r="A473" s="66"/>
      <c r="B473" s="66"/>
      <c r="C473" s="66"/>
      <c r="D473" s="66"/>
      <c r="E473" s="66"/>
      <c r="F473" s="66"/>
      <c r="G473" s="66"/>
      <c r="H473" s="66"/>
      <c r="I473" s="66"/>
      <c r="J473" s="66"/>
      <c r="K473" s="66"/>
      <c r="L473" s="66"/>
    </row>
    <row r="474" spans="1:12" ht="12.75">
      <c r="A474" s="66"/>
      <c r="B474" s="66"/>
      <c r="C474" s="66"/>
      <c r="D474" s="66"/>
      <c r="E474" s="66"/>
      <c r="F474" s="66"/>
      <c r="G474" s="66"/>
      <c r="H474" s="66"/>
      <c r="I474" s="66"/>
      <c r="J474" s="66"/>
      <c r="K474" s="66"/>
      <c r="L474" s="66"/>
    </row>
    <row r="475" spans="1:12" ht="12.75">
      <c r="A475" s="66"/>
      <c r="B475" s="66"/>
      <c r="C475" s="66"/>
      <c r="D475" s="66"/>
      <c r="E475" s="66"/>
      <c r="F475" s="66"/>
      <c r="G475" s="66"/>
      <c r="H475" s="66"/>
      <c r="I475" s="66"/>
      <c r="J475" s="66"/>
      <c r="K475" s="66"/>
      <c r="L475" s="66"/>
    </row>
    <row r="476" spans="1:12" ht="12.75">
      <c r="A476" s="66"/>
      <c r="B476" s="66"/>
      <c r="C476" s="66"/>
      <c r="D476" s="66"/>
      <c r="E476" s="66"/>
      <c r="F476" s="66"/>
      <c r="G476" s="66"/>
      <c r="H476" s="66"/>
      <c r="I476" s="66"/>
      <c r="J476" s="66"/>
      <c r="K476" s="66"/>
      <c r="L476" s="66"/>
    </row>
    <row r="477" spans="1:12" ht="12.75">
      <c r="A477" s="66"/>
      <c r="B477" s="66"/>
      <c r="C477" s="66"/>
      <c r="D477" s="66"/>
      <c r="E477" s="66"/>
      <c r="F477" s="66"/>
      <c r="G477" s="66"/>
      <c r="H477" s="66"/>
      <c r="I477" s="66"/>
      <c r="J477" s="66"/>
      <c r="K477" s="66"/>
      <c r="L477" s="66"/>
    </row>
    <row r="478" spans="1:12" ht="12.75">
      <c r="A478" s="66"/>
      <c r="B478" s="66"/>
      <c r="C478" s="66"/>
      <c r="D478" s="66"/>
      <c r="E478" s="66"/>
      <c r="F478" s="66"/>
      <c r="G478" s="66"/>
      <c r="H478" s="66"/>
      <c r="I478" s="66"/>
      <c r="J478" s="66"/>
      <c r="K478" s="66"/>
      <c r="L478" s="66"/>
    </row>
    <row r="479" spans="1:12" ht="12.75">
      <c r="A479" s="66"/>
      <c r="B479" s="66"/>
      <c r="C479" s="66"/>
      <c r="D479" s="66"/>
      <c r="E479" s="66"/>
      <c r="F479" s="66"/>
      <c r="G479" s="66"/>
      <c r="H479" s="66"/>
      <c r="I479" s="66"/>
      <c r="J479" s="66"/>
      <c r="K479" s="66"/>
      <c r="L479" s="66"/>
    </row>
    <row r="480" spans="1:12" ht="12.75">
      <c r="A480" s="66"/>
      <c r="B480" s="66"/>
      <c r="C480" s="66"/>
      <c r="D480" s="66"/>
      <c r="E480" s="66"/>
      <c r="F480" s="66"/>
      <c r="G480" s="66"/>
      <c r="H480" s="66"/>
      <c r="I480" s="66"/>
      <c r="J480" s="66"/>
      <c r="K480" s="66"/>
      <c r="L480" s="66"/>
    </row>
    <row r="481" spans="1:12" ht="12.75">
      <c r="A481" s="66"/>
      <c r="B481" s="66"/>
      <c r="C481" s="66"/>
      <c r="D481" s="66"/>
      <c r="E481" s="66"/>
      <c r="F481" s="66"/>
      <c r="G481" s="66"/>
      <c r="H481" s="66"/>
      <c r="I481" s="66"/>
      <c r="J481" s="66"/>
      <c r="K481" s="66"/>
      <c r="L481" s="66"/>
    </row>
    <row r="482" spans="1:12" ht="12.75">
      <c r="A482" s="66"/>
      <c r="B482" s="66"/>
      <c r="C482" s="66"/>
      <c r="D482" s="66"/>
      <c r="E482" s="66"/>
      <c r="F482" s="66"/>
      <c r="G482" s="66"/>
      <c r="H482" s="66"/>
      <c r="I482" s="66"/>
      <c r="J482" s="66"/>
      <c r="K482" s="66"/>
      <c r="L482" s="66"/>
    </row>
    <row r="483" spans="1:12" ht="12.75">
      <c r="A483" s="66"/>
      <c r="B483" s="66"/>
      <c r="C483" s="66"/>
      <c r="D483" s="66"/>
      <c r="E483" s="66"/>
      <c r="F483" s="66"/>
      <c r="G483" s="66"/>
      <c r="H483" s="66"/>
      <c r="I483" s="66"/>
      <c r="J483" s="66"/>
      <c r="K483" s="66"/>
      <c r="L483" s="66"/>
    </row>
    <row r="484" spans="1:12" ht="12.75">
      <c r="A484" s="66"/>
      <c r="B484" s="66"/>
      <c r="C484" s="66"/>
      <c r="D484" s="66"/>
      <c r="E484" s="66"/>
      <c r="F484" s="66"/>
      <c r="G484" s="66"/>
      <c r="H484" s="66"/>
      <c r="I484" s="66"/>
      <c r="J484" s="66"/>
      <c r="K484" s="66"/>
      <c r="L484" s="66"/>
    </row>
    <row r="485" spans="1:12" ht="12.75">
      <c r="A485" s="66"/>
      <c r="B485" s="66"/>
      <c r="C485" s="66"/>
      <c r="D485" s="66"/>
      <c r="E485" s="66"/>
      <c r="F485" s="66"/>
      <c r="G485" s="66"/>
      <c r="H485" s="66"/>
      <c r="I485" s="66"/>
      <c r="J485" s="66"/>
      <c r="K485" s="66"/>
      <c r="L485" s="66"/>
    </row>
    <row r="486" spans="1:12" ht="12.75">
      <c r="A486" s="66"/>
      <c r="B486" s="66"/>
      <c r="C486" s="66"/>
      <c r="D486" s="66"/>
      <c r="E486" s="66"/>
      <c r="F486" s="66"/>
      <c r="G486" s="66"/>
      <c r="H486" s="66"/>
      <c r="I486" s="66"/>
      <c r="J486" s="66"/>
      <c r="K486" s="66"/>
      <c r="L486" s="66"/>
    </row>
    <row r="487" spans="1:12" ht="12.75">
      <c r="A487" s="66"/>
      <c r="B487" s="66"/>
      <c r="C487" s="66"/>
      <c r="D487" s="66"/>
      <c r="E487" s="66"/>
      <c r="F487" s="66"/>
      <c r="G487" s="66"/>
      <c r="H487" s="66"/>
      <c r="I487" s="66"/>
      <c r="J487" s="66"/>
      <c r="K487" s="66"/>
      <c r="L487" s="66"/>
    </row>
    <row r="488" spans="1:12" ht="12.75">
      <c r="A488" s="66"/>
      <c r="B488" s="66"/>
      <c r="C488" s="66"/>
      <c r="D488" s="66"/>
      <c r="E488" s="66"/>
      <c r="F488" s="66"/>
      <c r="G488" s="66"/>
      <c r="H488" s="66"/>
      <c r="I488" s="66"/>
      <c r="J488" s="66"/>
      <c r="K488" s="66"/>
      <c r="L488" s="66"/>
    </row>
    <row r="489" spans="1:12" ht="12.75">
      <c r="A489" s="66"/>
      <c r="B489" s="66"/>
      <c r="C489" s="66"/>
      <c r="D489" s="66"/>
      <c r="E489" s="66"/>
      <c r="F489" s="66"/>
      <c r="G489" s="66"/>
      <c r="H489" s="66"/>
      <c r="I489" s="66"/>
      <c r="J489" s="66"/>
      <c r="K489" s="66"/>
      <c r="L489" s="66"/>
    </row>
    <row r="490" spans="1:12" ht="12.75">
      <c r="A490" s="66"/>
      <c r="B490" s="66"/>
      <c r="C490" s="66"/>
      <c r="D490" s="66"/>
      <c r="E490" s="66"/>
      <c r="F490" s="66"/>
      <c r="G490" s="66"/>
      <c r="H490" s="66"/>
      <c r="I490" s="66"/>
      <c r="J490" s="66"/>
      <c r="K490" s="66"/>
      <c r="L490" s="66"/>
    </row>
    <row r="491" spans="1:12" ht="12.75">
      <c r="A491" s="66"/>
      <c r="B491" s="66"/>
      <c r="C491" s="66"/>
      <c r="D491" s="66"/>
      <c r="E491" s="66"/>
      <c r="F491" s="66"/>
      <c r="G491" s="66"/>
      <c r="H491" s="66"/>
      <c r="I491" s="66"/>
      <c r="J491" s="66"/>
      <c r="K491" s="66"/>
      <c r="L491" s="66"/>
    </row>
    <row r="492" spans="1:12" ht="12.75">
      <c r="A492" s="66"/>
      <c r="B492" s="66"/>
      <c r="C492" s="66"/>
      <c r="D492" s="66"/>
      <c r="E492" s="66"/>
      <c r="F492" s="66"/>
      <c r="G492" s="66"/>
      <c r="H492" s="66"/>
      <c r="I492" s="66"/>
      <c r="J492" s="66"/>
      <c r="K492" s="66"/>
      <c r="L492" s="66"/>
    </row>
    <row r="493" spans="1:12" ht="12.75">
      <c r="A493" s="66"/>
      <c r="B493" s="66"/>
      <c r="C493" s="66"/>
      <c r="D493" s="66"/>
      <c r="E493" s="66"/>
      <c r="F493" s="66"/>
      <c r="G493" s="66"/>
      <c r="H493" s="66"/>
      <c r="I493" s="66"/>
      <c r="J493" s="66"/>
      <c r="K493" s="66"/>
      <c r="L493" s="66"/>
    </row>
    <row r="494" spans="1:12" ht="12.75">
      <c r="A494" s="66"/>
      <c r="B494" s="66"/>
      <c r="C494" s="66"/>
      <c r="D494" s="66"/>
      <c r="E494" s="66"/>
      <c r="F494" s="66"/>
      <c r="G494" s="66"/>
      <c r="H494" s="66"/>
      <c r="I494" s="66"/>
      <c r="J494" s="66"/>
      <c r="K494" s="66"/>
      <c r="L494" s="66"/>
    </row>
    <row r="495" spans="1:12" ht="12.75">
      <c r="A495" s="66"/>
      <c r="B495" s="66"/>
      <c r="C495" s="66"/>
      <c r="D495" s="66"/>
      <c r="E495" s="66"/>
      <c r="F495" s="66"/>
      <c r="G495" s="66"/>
      <c r="H495" s="66"/>
      <c r="I495" s="66"/>
      <c r="J495" s="66"/>
      <c r="K495" s="66"/>
      <c r="L495" s="66"/>
    </row>
    <row r="496" spans="1:12" ht="12.75">
      <c r="A496" s="66"/>
      <c r="B496" s="66"/>
      <c r="C496" s="66"/>
      <c r="D496" s="66"/>
      <c r="E496" s="66"/>
      <c r="F496" s="66"/>
      <c r="G496" s="66"/>
      <c r="H496" s="66"/>
      <c r="I496" s="66"/>
      <c r="J496" s="66"/>
      <c r="K496" s="66"/>
      <c r="L496" s="66"/>
    </row>
    <row r="497" spans="1:12" ht="12.75">
      <c r="A497" s="66"/>
      <c r="B497" s="66"/>
      <c r="C497" s="66"/>
      <c r="D497" s="66"/>
      <c r="E497" s="66"/>
      <c r="F497" s="66"/>
      <c r="G497" s="66"/>
      <c r="H497" s="66"/>
      <c r="I497" s="66"/>
      <c r="J497" s="66"/>
      <c r="K497" s="66"/>
      <c r="L497" s="66"/>
    </row>
    <row r="498" spans="1:12" ht="12.75">
      <c r="A498" s="66"/>
      <c r="B498" s="66"/>
      <c r="C498" s="66"/>
      <c r="D498" s="66"/>
      <c r="E498" s="66"/>
      <c r="F498" s="66"/>
      <c r="G498" s="66"/>
      <c r="H498" s="66"/>
      <c r="I498" s="66"/>
      <c r="J498" s="66"/>
      <c r="K498" s="66"/>
      <c r="L498" s="66"/>
    </row>
    <row r="499" spans="1:12" ht="12.75">
      <c r="A499" s="66"/>
      <c r="B499" s="66"/>
      <c r="C499" s="66"/>
      <c r="D499" s="66"/>
      <c r="E499" s="66"/>
      <c r="F499" s="66"/>
      <c r="G499" s="66"/>
      <c r="H499" s="66"/>
      <c r="I499" s="66"/>
      <c r="J499" s="66"/>
      <c r="K499" s="66"/>
      <c r="L499" s="66"/>
    </row>
    <row r="500" spans="1:12" ht="12.75">
      <c r="A500" s="66"/>
      <c r="B500" s="66"/>
      <c r="C500" s="66"/>
      <c r="D500" s="66"/>
      <c r="E500" s="66"/>
      <c r="F500" s="66"/>
      <c r="G500" s="66"/>
      <c r="H500" s="66"/>
      <c r="I500" s="66"/>
      <c r="J500" s="66"/>
      <c r="K500" s="66"/>
      <c r="L500" s="66"/>
    </row>
    <row r="501" spans="1:12" ht="12.75">
      <c r="A501" s="66"/>
      <c r="B501" s="66"/>
      <c r="C501" s="66"/>
      <c r="D501" s="66"/>
      <c r="E501" s="66"/>
      <c r="F501" s="66"/>
      <c r="G501" s="66"/>
      <c r="H501" s="66"/>
      <c r="I501" s="66"/>
      <c r="J501" s="66"/>
      <c r="K501" s="66"/>
      <c r="L501" s="66"/>
    </row>
    <row r="502" spans="1:12" ht="12.75">
      <c r="A502" s="66"/>
      <c r="B502" s="66"/>
      <c r="C502" s="66"/>
      <c r="D502" s="66"/>
      <c r="E502" s="66"/>
      <c r="F502" s="66"/>
      <c r="G502" s="66"/>
      <c r="H502" s="66"/>
      <c r="I502" s="66"/>
      <c r="J502" s="66"/>
      <c r="K502" s="66"/>
      <c r="L502" s="66"/>
    </row>
    <row r="503" spans="1:12" ht="12.75">
      <c r="A503" s="66"/>
      <c r="B503" s="66"/>
      <c r="C503" s="66"/>
      <c r="D503" s="66"/>
      <c r="E503" s="66"/>
      <c r="F503" s="66"/>
      <c r="G503" s="66"/>
      <c r="H503" s="66"/>
      <c r="I503" s="66"/>
      <c r="J503" s="66"/>
      <c r="K503" s="66"/>
      <c r="L503" s="66"/>
    </row>
    <row r="504" spans="1:12" ht="12.75">
      <c r="A504" s="66"/>
      <c r="B504" s="66"/>
      <c r="C504" s="66"/>
      <c r="D504" s="66"/>
      <c r="E504" s="66"/>
      <c r="F504" s="66"/>
      <c r="G504" s="66"/>
      <c r="H504" s="66"/>
      <c r="I504" s="66"/>
      <c r="J504" s="66"/>
      <c r="K504" s="66"/>
      <c r="L504" s="66"/>
    </row>
    <row r="505" spans="1:12" ht="12.75">
      <c r="A505" s="66"/>
      <c r="B505" s="66"/>
      <c r="C505" s="66"/>
      <c r="D505" s="66"/>
      <c r="E505" s="66"/>
      <c r="F505" s="66"/>
      <c r="G505" s="66"/>
      <c r="H505" s="66"/>
      <c r="I505" s="66"/>
      <c r="J505" s="66"/>
      <c r="K505" s="66"/>
      <c r="L505" s="66"/>
    </row>
    <row r="506" spans="1:12" ht="12.75">
      <c r="A506" s="66"/>
      <c r="B506" s="66"/>
      <c r="C506" s="66"/>
      <c r="D506" s="66"/>
      <c r="E506" s="66"/>
      <c r="F506" s="66"/>
      <c r="G506" s="66"/>
      <c r="H506" s="66"/>
      <c r="I506" s="66"/>
      <c r="J506" s="66"/>
      <c r="K506" s="66"/>
      <c r="L506" s="66"/>
    </row>
    <row r="507" spans="1:12" ht="12.75">
      <c r="A507" s="66"/>
      <c r="B507" s="66"/>
      <c r="C507" s="66"/>
      <c r="D507" s="66"/>
      <c r="E507" s="66"/>
      <c r="F507" s="66"/>
      <c r="G507" s="66"/>
      <c r="H507" s="66"/>
      <c r="I507" s="66"/>
      <c r="J507" s="66"/>
      <c r="K507" s="66"/>
      <c r="L507" s="66"/>
    </row>
    <row r="508" spans="1:12" ht="12.75">
      <c r="A508" s="66"/>
      <c r="B508" s="66"/>
      <c r="C508" s="66"/>
      <c r="D508" s="66"/>
      <c r="E508" s="66"/>
      <c r="F508" s="66"/>
      <c r="G508" s="66"/>
      <c r="H508" s="66"/>
      <c r="I508" s="66"/>
      <c r="J508" s="66"/>
      <c r="K508" s="66"/>
      <c r="L508" s="66"/>
    </row>
    <row r="509" spans="1:12" ht="12.75">
      <c r="A509" s="66"/>
      <c r="B509" s="66"/>
      <c r="C509" s="66"/>
      <c r="D509" s="66"/>
      <c r="E509" s="66"/>
      <c r="F509" s="66"/>
      <c r="G509" s="66"/>
      <c r="H509" s="66"/>
      <c r="I509" s="66"/>
      <c r="J509" s="66"/>
      <c r="K509" s="66"/>
      <c r="L509" s="66"/>
    </row>
    <row r="510" spans="1:12" ht="12.75">
      <c r="A510" s="66"/>
      <c r="B510" s="66"/>
      <c r="C510" s="66"/>
      <c r="D510" s="66"/>
      <c r="E510" s="66"/>
      <c r="F510" s="66"/>
      <c r="G510" s="66"/>
      <c r="H510" s="66"/>
      <c r="I510" s="66"/>
      <c r="J510" s="66"/>
      <c r="K510" s="66"/>
      <c r="L510" s="66"/>
    </row>
    <row r="511" spans="1:12" ht="12.75">
      <c r="A511" s="66"/>
      <c r="B511" s="66"/>
      <c r="C511" s="66"/>
      <c r="D511" s="66"/>
      <c r="E511" s="66"/>
      <c r="F511" s="66"/>
      <c r="G511" s="66"/>
      <c r="H511" s="66"/>
      <c r="I511" s="66"/>
      <c r="J511" s="66"/>
      <c r="K511" s="66"/>
      <c r="L511" s="66"/>
    </row>
    <row r="512" spans="1:12" ht="12.75">
      <c r="A512" s="66"/>
      <c r="B512" s="66"/>
      <c r="C512" s="66"/>
      <c r="D512" s="66"/>
      <c r="E512" s="66"/>
      <c r="F512" s="66"/>
      <c r="G512" s="66"/>
      <c r="H512" s="66"/>
      <c r="I512" s="66"/>
      <c r="J512" s="66"/>
      <c r="K512" s="66"/>
      <c r="L512" s="66"/>
    </row>
    <row r="513" spans="1:12" ht="12.75">
      <c r="A513" s="66"/>
      <c r="B513" s="66"/>
      <c r="C513" s="66"/>
      <c r="D513" s="66"/>
      <c r="E513" s="66"/>
      <c r="F513" s="66"/>
      <c r="G513" s="66"/>
      <c r="H513" s="66"/>
      <c r="I513" s="66"/>
      <c r="J513" s="66"/>
      <c r="K513" s="66"/>
      <c r="L513" s="66"/>
    </row>
    <row r="514" spans="1:12" ht="12.75">
      <c r="A514" s="66"/>
      <c r="B514" s="66"/>
      <c r="C514" s="66"/>
      <c r="D514" s="66"/>
      <c r="E514" s="66"/>
      <c r="F514" s="66"/>
      <c r="G514" s="66"/>
      <c r="H514" s="66"/>
      <c r="I514" s="66"/>
      <c r="J514" s="66"/>
      <c r="K514" s="66"/>
      <c r="L514" s="66"/>
    </row>
    <row r="515" spans="1:12" ht="12.75">
      <c r="A515" s="66"/>
      <c r="B515" s="66"/>
      <c r="C515" s="66"/>
      <c r="D515" s="66"/>
      <c r="E515" s="66"/>
      <c r="F515" s="66"/>
      <c r="G515" s="66"/>
      <c r="H515" s="66"/>
      <c r="I515" s="66"/>
      <c r="J515" s="66"/>
      <c r="K515" s="66"/>
      <c r="L515" s="66"/>
    </row>
    <row r="516" spans="1:12" ht="12.75">
      <c r="A516" s="66"/>
      <c r="B516" s="66"/>
      <c r="C516" s="66"/>
      <c r="D516" s="66"/>
      <c r="E516" s="66"/>
      <c r="F516" s="66"/>
      <c r="G516" s="66"/>
      <c r="H516" s="66"/>
      <c r="I516" s="66"/>
      <c r="J516" s="66"/>
      <c r="K516" s="66"/>
      <c r="L516" s="66"/>
    </row>
    <row r="517" spans="1:12" ht="12.75">
      <c r="A517" s="66"/>
      <c r="B517" s="66"/>
      <c r="C517" s="66"/>
      <c r="D517" s="66"/>
      <c r="E517" s="66"/>
      <c r="F517" s="66"/>
      <c r="G517" s="66"/>
      <c r="H517" s="66"/>
      <c r="I517" s="66"/>
      <c r="J517" s="66"/>
      <c r="K517" s="66"/>
      <c r="L517" s="66"/>
    </row>
    <row r="518" spans="1:12" ht="12.75">
      <c r="A518" s="66"/>
      <c r="B518" s="66"/>
      <c r="C518" s="66"/>
      <c r="D518" s="66"/>
      <c r="E518" s="66"/>
      <c r="F518" s="66"/>
      <c r="G518" s="66"/>
      <c r="H518" s="66"/>
      <c r="I518" s="66"/>
      <c r="J518" s="66"/>
      <c r="K518" s="66"/>
      <c r="L518" s="66"/>
    </row>
    <row r="519" spans="1:12" ht="12.75">
      <c r="A519" s="66"/>
      <c r="B519" s="66"/>
      <c r="C519" s="66"/>
      <c r="D519" s="66"/>
      <c r="E519" s="66"/>
      <c r="F519" s="66"/>
      <c r="G519" s="66"/>
      <c r="H519" s="66"/>
      <c r="I519" s="66"/>
      <c r="J519" s="66"/>
      <c r="K519" s="66"/>
      <c r="L519" s="66"/>
    </row>
    <row r="520" spans="1:12" ht="12.75">
      <c r="A520" s="66"/>
      <c r="B520" s="66"/>
      <c r="C520" s="66"/>
      <c r="D520" s="66"/>
      <c r="E520" s="66"/>
      <c r="F520" s="66"/>
      <c r="G520" s="66"/>
      <c r="H520" s="66"/>
      <c r="I520" s="66"/>
      <c r="J520" s="66"/>
      <c r="K520" s="66"/>
      <c r="L520" s="66"/>
    </row>
    <row r="521" spans="1:12" ht="12.75">
      <c r="A521" s="66"/>
      <c r="B521" s="66"/>
      <c r="C521" s="66"/>
      <c r="D521" s="66"/>
      <c r="E521" s="66"/>
      <c r="F521" s="66"/>
      <c r="G521" s="66"/>
      <c r="H521" s="66"/>
      <c r="I521" s="66"/>
      <c r="J521" s="66"/>
      <c r="K521" s="66"/>
      <c r="L521" s="66"/>
    </row>
    <row r="522" spans="1:12" ht="12.75">
      <c r="A522" s="66"/>
      <c r="B522" s="66"/>
      <c r="C522" s="66"/>
      <c r="D522" s="66"/>
      <c r="E522" s="66"/>
      <c r="F522" s="66"/>
      <c r="G522" s="66"/>
      <c r="H522" s="66"/>
      <c r="I522" s="66"/>
      <c r="J522" s="66"/>
      <c r="K522" s="66"/>
      <c r="L522" s="66"/>
    </row>
    <row r="523" spans="1:12" ht="12.75">
      <c r="A523" s="66"/>
      <c r="B523" s="66"/>
      <c r="C523" s="66"/>
      <c r="D523" s="66"/>
      <c r="E523" s="66"/>
      <c r="F523" s="66"/>
      <c r="G523" s="66"/>
      <c r="H523" s="66"/>
      <c r="I523" s="66"/>
      <c r="J523" s="66"/>
      <c r="K523" s="66"/>
      <c r="L523" s="66"/>
    </row>
    <row r="524" spans="1:12" ht="12.75">
      <c r="A524" s="66"/>
      <c r="B524" s="66"/>
      <c r="C524" s="66"/>
      <c r="D524" s="66"/>
      <c r="E524" s="66"/>
      <c r="F524" s="66"/>
      <c r="G524" s="66"/>
      <c r="H524" s="66"/>
      <c r="I524" s="66"/>
      <c r="J524" s="66"/>
      <c r="K524" s="66"/>
      <c r="L524" s="66"/>
    </row>
    <row r="525" spans="1:12" ht="12.75">
      <c r="A525" s="66"/>
      <c r="B525" s="66"/>
      <c r="C525" s="66"/>
      <c r="D525" s="66"/>
      <c r="E525" s="66"/>
      <c r="F525" s="66"/>
      <c r="G525" s="66"/>
      <c r="H525" s="66"/>
      <c r="I525" s="66"/>
      <c r="J525" s="66"/>
      <c r="K525" s="66"/>
      <c r="L525" s="66"/>
    </row>
    <row r="526" spans="1:12" ht="12.75">
      <c r="A526" s="66"/>
      <c r="B526" s="66"/>
      <c r="C526" s="66"/>
      <c r="D526" s="66"/>
      <c r="E526" s="66"/>
      <c r="F526" s="66"/>
      <c r="G526" s="66"/>
      <c r="H526" s="66"/>
      <c r="I526" s="66"/>
      <c r="J526" s="66"/>
      <c r="K526" s="66"/>
      <c r="L526" s="66"/>
    </row>
    <row r="527" spans="1:12" ht="12.75">
      <c r="A527" s="66"/>
      <c r="B527" s="66"/>
      <c r="C527" s="66"/>
      <c r="D527" s="66"/>
      <c r="E527" s="66"/>
      <c r="F527" s="66"/>
      <c r="G527" s="66"/>
      <c r="H527" s="66"/>
      <c r="I527" s="66"/>
      <c r="J527" s="66"/>
      <c r="K527" s="66"/>
      <c r="L527" s="66"/>
    </row>
    <row r="528" spans="1:12" ht="12.75">
      <c r="A528" s="66"/>
      <c r="B528" s="66"/>
      <c r="C528" s="66"/>
      <c r="D528" s="66"/>
      <c r="E528" s="66"/>
      <c r="F528" s="66"/>
      <c r="G528" s="66"/>
      <c r="H528" s="66"/>
      <c r="I528" s="66"/>
      <c r="J528" s="66"/>
      <c r="K528" s="66"/>
      <c r="L528" s="66"/>
    </row>
    <row r="529" spans="1:12" ht="12.75">
      <c r="A529" s="66"/>
      <c r="B529" s="66"/>
      <c r="C529" s="66"/>
      <c r="D529" s="66"/>
      <c r="E529" s="66"/>
      <c r="F529" s="66"/>
      <c r="G529" s="66"/>
      <c r="H529" s="66"/>
      <c r="I529" s="66"/>
      <c r="J529" s="66"/>
      <c r="K529" s="66"/>
      <c r="L529" s="66"/>
    </row>
    <row r="530" spans="1:12" ht="12.75">
      <c r="A530" s="66"/>
      <c r="B530" s="66"/>
      <c r="C530" s="66"/>
      <c r="D530" s="66"/>
      <c r="E530" s="66"/>
      <c r="F530" s="66"/>
      <c r="G530" s="66"/>
      <c r="H530" s="66"/>
      <c r="I530" s="66"/>
      <c r="J530" s="66"/>
      <c r="K530" s="66"/>
      <c r="L530" s="66"/>
    </row>
    <row r="531" spans="1:12" ht="12.75">
      <c r="A531" s="66"/>
      <c r="B531" s="66"/>
      <c r="C531" s="66"/>
      <c r="D531" s="66"/>
      <c r="E531" s="66"/>
      <c r="F531" s="66"/>
      <c r="G531" s="66"/>
      <c r="H531" s="66"/>
      <c r="I531" s="66"/>
      <c r="J531" s="66"/>
      <c r="K531" s="66"/>
      <c r="L531" s="66"/>
    </row>
    <row r="532" spans="1:12" ht="12.75">
      <c r="A532" s="66"/>
      <c r="B532" s="66"/>
      <c r="C532" s="66"/>
      <c r="D532" s="66"/>
      <c r="E532" s="66"/>
      <c r="F532" s="66"/>
      <c r="G532" s="66"/>
      <c r="H532" s="66"/>
      <c r="I532" s="66"/>
      <c r="J532" s="66"/>
      <c r="K532" s="66"/>
      <c r="L532" s="66"/>
    </row>
    <row r="533" spans="1:12" ht="12.75">
      <c r="A533" s="66"/>
      <c r="B533" s="66"/>
      <c r="C533" s="66"/>
      <c r="D533" s="66"/>
      <c r="E533" s="66"/>
      <c r="F533" s="66"/>
      <c r="G533" s="66"/>
      <c r="H533" s="66"/>
      <c r="I533" s="66"/>
      <c r="J533" s="66"/>
      <c r="K533" s="66"/>
      <c r="L533" s="66"/>
    </row>
    <row r="534" spans="1:12" ht="12.75">
      <c r="A534" s="66"/>
      <c r="B534" s="66"/>
      <c r="C534" s="66"/>
      <c r="D534" s="66"/>
      <c r="E534" s="66"/>
      <c r="F534" s="66"/>
      <c r="G534" s="66"/>
      <c r="H534" s="66"/>
      <c r="I534" s="66"/>
      <c r="J534" s="66"/>
      <c r="K534" s="66"/>
      <c r="L534" s="66"/>
    </row>
    <row r="535" spans="1:12" ht="12.75">
      <c r="A535" s="66"/>
      <c r="B535" s="66"/>
      <c r="C535" s="66"/>
      <c r="D535" s="66"/>
      <c r="E535" s="66"/>
      <c r="F535" s="66"/>
      <c r="G535" s="66"/>
      <c r="H535" s="66"/>
      <c r="I535" s="66"/>
      <c r="J535" s="66"/>
      <c r="K535" s="66"/>
      <c r="L535" s="66"/>
    </row>
    <row r="536" spans="1:12" ht="12.75">
      <c r="A536" s="66"/>
      <c r="B536" s="66"/>
      <c r="C536" s="66"/>
      <c r="D536" s="66"/>
      <c r="E536" s="66"/>
      <c r="F536" s="66"/>
      <c r="G536" s="66"/>
      <c r="H536" s="66"/>
      <c r="I536" s="66"/>
      <c r="J536" s="66"/>
      <c r="K536" s="66"/>
      <c r="L536" s="66"/>
    </row>
    <row r="537" spans="1:12" ht="12.75">
      <c r="A537" s="66"/>
      <c r="B537" s="66"/>
      <c r="C537" s="66"/>
      <c r="D537" s="66"/>
      <c r="E537" s="66"/>
      <c r="F537" s="66"/>
      <c r="G537" s="66"/>
      <c r="H537" s="66"/>
      <c r="I537" s="66"/>
      <c r="J537" s="66"/>
      <c r="K537" s="66"/>
      <c r="L537" s="66"/>
    </row>
    <row r="538" spans="1:12" ht="12.75">
      <c r="A538" s="66"/>
      <c r="B538" s="66"/>
      <c r="C538" s="66"/>
      <c r="D538" s="66"/>
      <c r="E538" s="66"/>
      <c r="F538" s="66"/>
      <c r="G538" s="66"/>
      <c r="H538" s="66"/>
      <c r="I538" s="66"/>
      <c r="J538" s="66"/>
      <c r="K538" s="66"/>
      <c r="L538" s="66"/>
    </row>
    <row r="539" spans="1:12" ht="12.75">
      <c r="A539" s="66"/>
      <c r="B539" s="66"/>
      <c r="C539" s="66"/>
      <c r="D539" s="66"/>
      <c r="E539" s="66"/>
      <c r="F539" s="66"/>
      <c r="G539" s="66"/>
      <c r="H539" s="66"/>
      <c r="I539" s="66"/>
      <c r="J539" s="66"/>
      <c r="K539" s="66"/>
      <c r="L539" s="66"/>
    </row>
    <row r="540" spans="1:12" ht="12.75">
      <c r="A540" s="66"/>
      <c r="B540" s="66"/>
      <c r="C540" s="66"/>
      <c r="D540" s="66"/>
      <c r="E540" s="66"/>
      <c r="F540" s="66"/>
      <c r="G540" s="66"/>
      <c r="H540" s="66"/>
      <c r="I540" s="66"/>
      <c r="J540" s="66"/>
      <c r="K540" s="66"/>
      <c r="L540" s="66"/>
    </row>
    <row r="541" spans="1:12" ht="12.75">
      <c r="A541" s="66"/>
      <c r="B541" s="66"/>
      <c r="C541" s="66"/>
      <c r="D541" s="66"/>
      <c r="E541" s="66"/>
      <c r="F541" s="66"/>
      <c r="G541" s="66"/>
      <c r="H541" s="66"/>
      <c r="I541" s="66"/>
      <c r="J541" s="66"/>
      <c r="K541" s="66"/>
      <c r="L541" s="66"/>
    </row>
    <row r="542" spans="1:12" ht="12.75">
      <c r="A542" s="66"/>
      <c r="B542" s="66"/>
      <c r="C542" s="66"/>
      <c r="D542" s="66"/>
      <c r="E542" s="66"/>
      <c r="F542" s="66"/>
      <c r="G542" s="66"/>
      <c r="H542" s="66"/>
      <c r="I542" s="66"/>
      <c r="J542" s="66"/>
      <c r="K542" s="66"/>
      <c r="L542" s="66"/>
    </row>
    <row r="543" spans="1:12" ht="12.75">
      <c r="A543" s="66"/>
      <c r="B543" s="66"/>
      <c r="C543" s="66"/>
      <c r="D543" s="66"/>
      <c r="E543" s="66"/>
      <c r="F543" s="66"/>
      <c r="G543" s="66"/>
      <c r="H543" s="66"/>
      <c r="I543" s="66"/>
      <c r="J543" s="66"/>
      <c r="K543" s="66"/>
      <c r="L543" s="66"/>
    </row>
    <row r="544" spans="1:12" ht="12.75">
      <c r="A544" s="66"/>
      <c r="B544" s="66"/>
      <c r="C544" s="66"/>
      <c r="D544" s="66"/>
      <c r="E544" s="66"/>
      <c r="F544" s="66"/>
      <c r="G544" s="66"/>
      <c r="H544" s="66"/>
      <c r="I544" s="66"/>
      <c r="J544" s="66"/>
      <c r="K544" s="66"/>
      <c r="L544" s="66"/>
    </row>
    <row r="545" spans="1:12" ht="12.75">
      <c r="A545" s="66"/>
      <c r="B545" s="66"/>
      <c r="C545" s="66"/>
      <c r="D545" s="66"/>
      <c r="E545" s="66"/>
      <c r="F545" s="66"/>
      <c r="G545" s="66"/>
      <c r="H545" s="66"/>
      <c r="I545" s="66"/>
      <c r="J545" s="66"/>
      <c r="K545" s="66"/>
      <c r="L545" s="66"/>
    </row>
    <row r="546" spans="1:12" ht="12.75">
      <c r="A546" s="66"/>
      <c r="B546" s="66"/>
      <c r="C546" s="66"/>
      <c r="D546" s="66"/>
      <c r="E546" s="66"/>
      <c r="F546" s="66"/>
      <c r="G546" s="66"/>
      <c r="H546" s="66"/>
      <c r="I546" s="66"/>
      <c r="J546" s="66"/>
      <c r="K546" s="66"/>
      <c r="L546" s="66"/>
    </row>
    <row r="547" spans="1:12" ht="12.75">
      <c r="A547" s="66"/>
      <c r="B547" s="66"/>
      <c r="C547" s="66"/>
      <c r="D547" s="66"/>
      <c r="E547" s="66"/>
      <c r="F547" s="66"/>
      <c r="G547" s="66"/>
      <c r="H547" s="66"/>
      <c r="I547" s="66"/>
      <c r="J547" s="66"/>
      <c r="K547" s="66"/>
      <c r="L547" s="66"/>
    </row>
    <row r="548" spans="1:12" ht="12.75">
      <c r="A548" s="66"/>
      <c r="B548" s="66"/>
      <c r="C548" s="66"/>
      <c r="D548" s="66"/>
      <c r="E548" s="66"/>
      <c r="F548" s="66"/>
      <c r="G548" s="66"/>
      <c r="H548" s="66"/>
      <c r="I548" s="66"/>
      <c r="J548" s="66"/>
      <c r="K548" s="66"/>
      <c r="L548" s="66"/>
    </row>
    <row r="549" spans="1:12" ht="12.75">
      <c r="A549" s="66"/>
      <c r="B549" s="66"/>
      <c r="C549" s="66"/>
      <c r="D549" s="66"/>
      <c r="E549" s="66"/>
      <c r="F549" s="66"/>
      <c r="G549" s="66"/>
      <c r="H549" s="66"/>
      <c r="I549" s="66"/>
      <c r="J549" s="66"/>
      <c r="K549" s="66"/>
      <c r="L549" s="66"/>
    </row>
    <row r="550" spans="1:12" ht="12.75">
      <c r="A550" s="66"/>
      <c r="B550" s="66"/>
      <c r="C550" s="66"/>
      <c r="D550" s="66"/>
      <c r="E550" s="66"/>
      <c r="F550" s="66"/>
      <c r="G550" s="66"/>
      <c r="H550" s="66"/>
      <c r="I550" s="66"/>
      <c r="J550" s="66"/>
      <c r="K550" s="66"/>
      <c r="L550" s="66"/>
    </row>
    <row r="551" spans="1:12" ht="12.75">
      <c r="A551" s="66"/>
      <c r="B551" s="66"/>
      <c r="C551" s="66"/>
      <c r="D551" s="66"/>
      <c r="E551" s="66"/>
      <c r="F551" s="66"/>
      <c r="G551" s="66"/>
      <c r="H551" s="66"/>
      <c r="I551" s="66"/>
      <c r="J551" s="66"/>
      <c r="K551" s="66"/>
      <c r="L551" s="66"/>
    </row>
    <row r="552" spans="1:12" ht="12.75">
      <c r="A552" s="66"/>
      <c r="B552" s="66"/>
      <c r="C552" s="66"/>
      <c r="D552" s="66"/>
      <c r="E552" s="66"/>
      <c r="F552" s="66"/>
      <c r="G552" s="66"/>
      <c r="H552" s="66"/>
      <c r="I552" s="66"/>
      <c r="J552" s="66"/>
      <c r="K552" s="66"/>
      <c r="L552" s="66"/>
    </row>
    <row r="553" spans="1:12" ht="12.75">
      <c r="A553" s="66"/>
      <c r="B553" s="66"/>
      <c r="C553" s="66"/>
      <c r="D553" s="66"/>
      <c r="E553" s="66"/>
      <c r="F553" s="66"/>
      <c r="G553" s="66"/>
      <c r="H553" s="66"/>
      <c r="I553" s="66"/>
      <c r="J553" s="66"/>
      <c r="K553" s="66"/>
      <c r="L553" s="66"/>
    </row>
    <row r="554" spans="1:12" ht="12.75">
      <c r="A554" s="66"/>
      <c r="B554" s="66"/>
      <c r="C554" s="66"/>
      <c r="D554" s="66"/>
      <c r="E554" s="66"/>
      <c r="F554" s="66"/>
      <c r="G554" s="66"/>
      <c r="H554" s="66"/>
      <c r="I554" s="66"/>
      <c r="J554" s="66"/>
      <c r="K554" s="66"/>
      <c r="L554" s="66"/>
    </row>
    <row r="555" spans="1:12" ht="12.75">
      <c r="A555" s="66"/>
      <c r="B555" s="66"/>
      <c r="C555" s="66"/>
      <c r="D555" s="66"/>
      <c r="E555" s="66"/>
      <c r="F555" s="66"/>
      <c r="G555" s="66"/>
      <c r="H555" s="66"/>
      <c r="I555" s="66"/>
      <c r="J555" s="66"/>
      <c r="K555" s="66"/>
      <c r="L555" s="66"/>
    </row>
    <row r="556" spans="1:12" ht="12.75">
      <c r="A556" s="66"/>
      <c r="B556" s="66"/>
      <c r="C556" s="66"/>
      <c r="D556" s="66"/>
      <c r="E556" s="66"/>
      <c r="F556" s="66"/>
      <c r="G556" s="66"/>
      <c r="H556" s="66"/>
      <c r="I556" s="66"/>
      <c r="J556" s="66"/>
      <c r="K556" s="66"/>
      <c r="L556" s="66"/>
    </row>
    <row r="557" spans="1:12" ht="12.75">
      <c r="A557" s="66"/>
      <c r="B557" s="66"/>
      <c r="C557" s="66"/>
      <c r="D557" s="66"/>
      <c r="E557" s="66"/>
      <c r="F557" s="66"/>
      <c r="G557" s="66"/>
      <c r="H557" s="66"/>
      <c r="I557" s="66"/>
      <c r="J557" s="66"/>
      <c r="K557" s="66"/>
      <c r="L557" s="66"/>
    </row>
    <row r="558" spans="1:12" ht="12.75">
      <c r="A558" s="66"/>
      <c r="B558" s="66"/>
      <c r="C558" s="66"/>
      <c r="D558" s="66"/>
      <c r="E558" s="66"/>
      <c r="F558" s="66"/>
      <c r="G558" s="66"/>
      <c r="H558" s="66"/>
      <c r="I558" s="66"/>
      <c r="J558" s="66"/>
      <c r="K558" s="66"/>
      <c r="L558" s="66"/>
    </row>
    <row r="559" spans="1:12" ht="12.75">
      <c r="A559" s="66"/>
      <c r="B559" s="66"/>
      <c r="C559" s="66"/>
      <c r="D559" s="66"/>
      <c r="E559" s="66"/>
      <c r="F559" s="66"/>
      <c r="G559" s="66"/>
      <c r="H559" s="66"/>
      <c r="I559" s="66"/>
      <c r="J559" s="66"/>
      <c r="K559" s="66"/>
      <c r="L559" s="66"/>
    </row>
    <row r="560" spans="1:12" ht="12.75">
      <c r="A560" s="66"/>
      <c r="B560" s="66"/>
      <c r="C560" s="66"/>
      <c r="D560" s="66"/>
      <c r="E560" s="66"/>
      <c r="F560" s="66"/>
      <c r="G560" s="66"/>
      <c r="H560" s="66"/>
      <c r="I560" s="66"/>
      <c r="J560" s="66"/>
      <c r="K560" s="66"/>
      <c r="L560" s="66"/>
    </row>
    <row r="561" spans="1:12" ht="12.75">
      <c r="A561" s="66"/>
      <c r="B561" s="66"/>
      <c r="C561" s="66"/>
      <c r="D561" s="66"/>
      <c r="E561" s="66"/>
      <c r="F561" s="66"/>
      <c r="G561" s="66"/>
      <c r="H561" s="66"/>
      <c r="I561" s="66"/>
      <c r="J561" s="66"/>
      <c r="K561" s="66"/>
      <c r="L561" s="66"/>
    </row>
    <row r="562" spans="1:12" ht="12.75">
      <c r="A562" s="66"/>
      <c r="B562" s="66"/>
      <c r="C562" s="66"/>
      <c r="D562" s="66"/>
      <c r="E562" s="66"/>
      <c r="F562" s="66"/>
      <c r="G562" s="66"/>
      <c r="H562" s="66"/>
      <c r="I562" s="66"/>
      <c r="J562" s="66"/>
      <c r="K562" s="66"/>
      <c r="L562" s="66"/>
    </row>
    <row r="563" spans="1:12" ht="12.75">
      <c r="A563" s="66"/>
      <c r="B563" s="66"/>
      <c r="C563" s="66"/>
      <c r="D563" s="66"/>
      <c r="E563" s="66"/>
      <c r="F563" s="66"/>
      <c r="G563" s="66"/>
      <c r="H563" s="66"/>
      <c r="I563" s="66"/>
      <c r="J563" s="66"/>
      <c r="K563" s="66"/>
      <c r="L563" s="66"/>
    </row>
    <row r="564" spans="1:12" ht="12.75">
      <c r="A564" s="66"/>
      <c r="B564" s="66"/>
      <c r="C564" s="66"/>
      <c r="D564" s="66"/>
      <c r="E564" s="66"/>
      <c r="F564" s="66"/>
      <c r="G564" s="66"/>
      <c r="H564" s="66"/>
      <c r="I564" s="66"/>
      <c r="J564" s="66"/>
      <c r="K564" s="66"/>
      <c r="L564" s="66"/>
    </row>
    <row r="565" spans="1:12" ht="12.75">
      <c r="A565" s="66"/>
      <c r="B565" s="66"/>
      <c r="C565" s="66"/>
      <c r="D565" s="66"/>
      <c r="E565" s="66"/>
      <c r="F565" s="66"/>
      <c r="G565" s="66"/>
      <c r="H565" s="66"/>
      <c r="I565" s="66"/>
      <c r="J565" s="66"/>
      <c r="K565" s="66"/>
      <c r="L565" s="66"/>
    </row>
    <row r="566" spans="1:12" ht="12.75">
      <c r="A566" s="66"/>
      <c r="B566" s="66"/>
      <c r="C566" s="66"/>
      <c r="D566" s="66"/>
      <c r="E566" s="66"/>
      <c r="F566" s="66"/>
      <c r="G566" s="66"/>
      <c r="H566" s="66"/>
      <c r="I566" s="66"/>
      <c r="J566" s="66"/>
      <c r="K566" s="66"/>
      <c r="L566" s="66"/>
    </row>
    <row r="567" spans="1:12" ht="12.75">
      <c r="A567" s="66"/>
      <c r="B567" s="66"/>
      <c r="C567" s="66"/>
      <c r="D567" s="66"/>
      <c r="E567" s="66"/>
      <c r="F567" s="66"/>
      <c r="G567" s="66"/>
      <c r="H567" s="66"/>
      <c r="I567" s="66"/>
      <c r="J567" s="66"/>
      <c r="K567" s="66"/>
      <c r="L567" s="66"/>
    </row>
    <row r="568" spans="1:12" ht="12.75">
      <c r="A568" s="66"/>
      <c r="B568" s="66"/>
      <c r="C568" s="66"/>
      <c r="D568" s="66"/>
      <c r="E568" s="66"/>
      <c r="F568" s="66"/>
      <c r="G568" s="66"/>
      <c r="H568" s="66"/>
      <c r="I568" s="66"/>
      <c r="J568" s="66"/>
      <c r="K568" s="66"/>
      <c r="L568" s="66"/>
    </row>
    <row r="569" spans="1:12" ht="12.75">
      <c r="A569" s="66"/>
      <c r="B569" s="66"/>
      <c r="C569" s="66"/>
      <c r="D569" s="66"/>
      <c r="E569" s="66"/>
      <c r="F569" s="66"/>
      <c r="G569" s="66"/>
      <c r="H569" s="66"/>
      <c r="I569" s="66"/>
      <c r="J569" s="66"/>
      <c r="K569" s="66"/>
      <c r="L569" s="66"/>
    </row>
    <row r="570" spans="1:12" ht="12.75">
      <c r="A570" s="66"/>
      <c r="B570" s="66"/>
      <c r="C570" s="66"/>
      <c r="D570" s="66"/>
      <c r="E570" s="66"/>
      <c r="F570" s="66"/>
      <c r="G570" s="66"/>
      <c r="H570" s="66"/>
      <c r="I570" s="66"/>
      <c r="J570" s="66"/>
      <c r="K570" s="66"/>
      <c r="L570" s="66"/>
    </row>
    <row r="571" spans="1:12" ht="12.75">
      <c r="A571" s="66"/>
      <c r="B571" s="66"/>
      <c r="C571" s="66"/>
      <c r="D571" s="66"/>
      <c r="E571" s="66"/>
      <c r="F571" s="66"/>
      <c r="G571" s="66"/>
      <c r="H571" s="66"/>
      <c r="I571" s="66"/>
      <c r="J571" s="66"/>
      <c r="K571" s="66"/>
      <c r="L571" s="66"/>
    </row>
    <row r="572" spans="1:12" ht="12.75">
      <c r="A572" s="66"/>
      <c r="B572" s="66"/>
      <c r="C572" s="66"/>
      <c r="D572" s="66"/>
      <c r="E572" s="66"/>
      <c r="F572" s="66"/>
      <c r="G572" s="66"/>
      <c r="H572" s="66"/>
      <c r="I572" s="66"/>
      <c r="J572" s="66"/>
      <c r="K572" s="66"/>
      <c r="L572" s="66"/>
    </row>
  </sheetData>
  <sheetProtection/>
  <printOptions/>
  <pageMargins left="0.41" right="0.28" top="1" bottom="1" header="0.5" footer="0.5"/>
  <pageSetup horizontalDpi="600" verticalDpi="600" orientation="landscape" paperSize="9" r:id="rId1"/>
  <headerFooter alignWithMargins="0">
    <oddHeader>&amp;C&amp;A</oddHeader>
    <oddFooter>&amp;CСтраница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2"/>
  <dimension ref="A1:C112"/>
  <sheetViews>
    <sheetView zoomScalePageLayoutView="0" workbookViewId="0" topLeftCell="A76">
      <selection activeCell="B111" sqref="B111"/>
    </sheetView>
  </sheetViews>
  <sheetFormatPr defaultColWidth="9.00390625" defaultRowHeight="12.75"/>
  <cols>
    <col min="1" max="1" width="73.25390625" style="0" customWidth="1"/>
  </cols>
  <sheetData>
    <row r="1" ht="12.75">
      <c r="A1" s="32" t="s">
        <v>454</v>
      </c>
    </row>
    <row r="2" ht="12.75">
      <c r="A2" s="32" t="s">
        <v>455</v>
      </c>
    </row>
    <row r="3" ht="12.75">
      <c r="A3" s="32" t="s">
        <v>456</v>
      </c>
    </row>
    <row r="4" ht="12.75">
      <c r="A4" s="32" t="s">
        <v>457</v>
      </c>
    </row>
    <row r="5" ht="12.75">
      <c r="A5" s="32" t="s">
        <v>458</v>
      </c>
    </row>
    <row r="6" ht="12.75">
      <c r="A6" s="32" t="s">
        <v>459</v>
      </c>
    </row>
    <row r="7" ht="12.75">
      <c r="A7" s="32" t="s">
        <v>460</v>
      </c>
    </row>
    <row r="8" ht="12.75">
      <c r="A8" s="32" t="s">
        <v>461</v>
      </c>
    </row>
    <row r="9" ht="12.75">
      <c r="A9" s="32" t="s">
        <v>462</v>
      </c>
    </row>
    <row r="10" ht="12.75">
      <c r="A10" s="32" t="s">
        <v>463</v>
      </c>
    </row>
    <row r="11" ht="12.75">
      <c r="A11" s="32" t="s">
        <v>464</v>
      </c>
    </row>
    <row r="12" ht="12.75">
      <c r="A12" s="32" t="s">
        <v>465</v>
      </c>
    </row>
    <row r="13" ht="12.75">
      <c r="A13" s="32" t="s">
        <v>466</v>
      </c>
    </row>
    <row r="14" ht="12.75">
      <c r="A14" s="32" t="s">
        <v>467</v>
      </c>
    </row>
    <row r="15" ht="12.75">
      <c r="A15" s="32" t="s">
        <v>468</v>
      </c>
    </row>
    <row r="16" ht="12.75">
      <c r="A16" s="32" t="s">
        <v>469</v>
      </c>
    </row>
    <row r="17" ht="12.75">
      <c r="A17" s="32" t="s">
        <v>470</v>
      </c>
    </row>
    <row r="18" ht="12.75">
      <c r="A18" s="32" t="s">
        <v>471</v>
      </c>
    </row>
    <row r="19" ht="12.75">
      <c r="A19" s="32" t="s">
        <v>475</v>
      </c>
    </row>
    <row r="20" ht="12.75">
      <c r="A20" s="32" t="s">
        <v>476</v>
      </c>
    </row>
    <row r="21" ht="12.75">
      <c r="A21" s="32" t="s">
        <v>477</v>
      </c>
    </row>
    <row r="22" ht="12.75">
      <c r="A22" s="32" t="s">
        <v>478</v>
      </c>
    </row>
    <row r="23" ht="12.75">
      <c r="A23" s="32" t="s">
        <v>479</v>
      </c>
    </row>
    <row r="24" ht="12.75">
      <c r="A24" s="32" t="s">
        <v>480</v>
      </c>
    </row>
    <row r="25" ht="12.75">
      <c r="A25" s="32" t="s">
        <v>481</v>
      </c>
    </row>
    <row r="26" ht="12.75">
      <c r="A26" s="32" t="s">
        <v>482</v>
      </c>
    </row>
    <row r="27" ht="12.75">
      <c r="A27" s="32" t="s">
        <v>483</v>
      </c>
    </row>
    <row r="28" ht="12.75">
      <c r="A28" s="32" t="s">
        <v>484</v>
      </c>
    </row>
    <row r="29" ht="12.75">
      <c r="A29" s="32" t="s">
        <v>485</v>
      </c>
    </row>
    <row r="30" ht="12.75">
      <c r="A30" s="32" t="s">
        <v>486</v>
      </c>
    </row>
    <row r="31" ht="12.75">
      <c r="A31" s="32" t="s">
        <v>487</v>
      </c>
    </row>
    <row r="32" ht="12.75">
      <c r="A32" s="32" t="s">
        <v>488</v>
      </c>
    </row>
    <row r="33" ht="12.75">
      <c r="A33" s="32" t="s">
        <v>489</v>
      </c>
    </row>
    <row r="34" ht="12.75">
      <c r="A34" s="32" t="s">
        <v>490</v>
      </c>
    </row>
    <row r="35" ht="12.75">
      <c r="A35" s="32" t="s">
        <v>491</v>
      </c>
    </row>
    <row r="36" ht="12.75">
      <c r="A36" s="32" t="s">
        <v>492</v>
      </c>
    </row>
    <row r="37" ht="12.75">
      <c r="A37" s="32" t="s">
        <v>493</v>
      </c>
    </row>
    <row r="38" ht="12.75">
      <c r="A38" s="32" t="s">
        <v>494</v>
      </c>
    </row>
    <row r="39" ht="12.75">
      <c r="A39" s="32" t="s">
        <v>495</v>
      </c>
    </row>
    <row r="40" ht="12.75">
      <c r="A40" s="32" t="s">
        <v>496</v>
      </c>
    </row>
    <row r="41" ht="12.75">
      <c r="A41" s="32" t="s">
        <v>497</v>
      </c>
    </row>
    <row r="42" ht="12.75">
      <c r="A42" s="32" t="s">
        <v>189</v>
      </c>
    </row>
    <row r="43" ht="12.75">
      <c r="A43" s="32" t="s">
        <v>498</v>
      </c>
    </row>
    <row r="44" ht="12.75">
      <c r="A44" s="32" t="s">
        <v>499</v>
      </c>
    </row>
    <row r="45" ht="12.75">
      <c r="A45" s="32" t="s">
        <v>265</v>
      </c>
    </row>
    <row r="46" ht="12.75">
      <c r="A46" s="32" t="s">
        <v>500</v>
      </c>
    </row>
    <row r="47" ht="12.75">
      <c r="A47" s="32" t="s">
        <v>501</v>
      </c>
    </row>
    <row r="48" ht="12.75">
      <c r="A48" s="32" t="s">
        <v>502</v>
      </c>
    </row>
    <row r="49" ht="12.75">
      <c r="A49" s="32" t="s">
        <v>503</v>
      </c>
    </row>
    <row r="50" ht="12.75">
      <c r="A50" s="32" t="s">
        <v>504</v>
      </c>
    </row>
    <row r="51" ht="12.75">
      <c r="A51" s="32" t="s">
        <v>505</v>
      </c>
    </row>
    <row r="52" ht="12.75">
      <c r="A52" s="32" t="s">
        <v>506</v>
      </c>
    </row>
    <row r="53" ht="12.75">
      <c r="A53" s="32" t="s">
        <v>507</v>
      </c>
    </row>
    <row r="54" ht="12.75">
      <c r="A54" s="32" t="s">
        <v>508</v>
      </c>
    </row>
    <row r="55" ht="12.75">
      <c r="A55" s="32" t="s">
        <v>509</v>
      </c>
    </row>
    <row r="56" ht="12.75">
      <c r="A56" s="32" t="s">
        <v>510</v>
      </c>
    </row>
    <row r="57" ht="12.75">
      <c r="A57" s="32" t="s">
        <v>511</v>
      </c>
    </row>
    <row r="58" ht="12.75">
      <c r="A58" s="32" t="s">
        <v>512</v>
      </c>
    </row>
    <row r="59" ht="12.75">
      <c r="A59" s="32" t="s">
        <v>513</v>
      </c>
    </row>
    <row r="60" ht="12.75">
      <c r="A60" s="32" t="s">
        <v>514</v>
      </c>
    </row>
    <row r="61" ht="12.75">
      <c r="A61" s="32" t="s">
        <v>515</v>
      </c>
    </row>
    <row r="62" ht="12.75">
      <c r="A62" s="32" t="s">
        <v>516</v>
      </c>
    </row>
    <row r="63" ht="12.75">
      <c r="A63" s="32" t="s">
        <v>517</v>
      </c>
    </row>
    <row r="64" ht="12.75">
      <c r="A64" s="32" t="s">
        <v>518</v>
      </c>
    </row>
    <row r="65" ht="12.75">
      <c r="A65" s="32" t="s">
        <v>519</v>
      </c>
    </row>
    <row r="66" ht="12.75">
      <c r="A66" s="32" t="s">
        <v>520</v>
      </c>
    </row>
    <row r="67" ht="12.75">
      <c r="A67" s="32" t="s">
        <v>521</v>
      </c>
    </row>
    <row r="68" ht="12.75">
      <c r="A68" s="32" t="s">
        <v>522</v>
      </c>
    </row>
    <row r="69" ht="12.75">
      <c r="A69" s="32" t="s">
        <v>523</v>
      </c>
    </row>
    <row r="70" ht="12.75">
      <c r="A70" s="32" t="s">
        <v>524</v>
      </c>
    </row>
    <row r="71" ht="12.75">
      <c r="A71" s="32" t="s">
        <v>525</v>
      </c>
    </row>
    <row r="72" ht="12.75">
      <c r="A72" s="32" t="s">
        <v>526</v>
      </c>
    </row>
    <row r="73" ht="12.75">
      <c r="A73" s="32" t="s">
        <v>527</v>
      </c>
    </row>
    <row r="74" ht="12.75">
      <c r="A74" s="32" t="s">
        <v>528</v>
      </c>
    </row>
    <row r="75" ht="12.75">
      <c r="A75" s="32" t="s">
        <v>529</v>
      </c>
    </row>
    <row r="76" ht="12.75">
      <c r="A76" s="32" t="s">
        <v>530</v>
      </c>
    </row>
    <row r="77" ht="12.75">
      <c r="A77" s="32" t="s">
        <v>531</v>
      </c>
    </row>
    <row r="78" ht="12.75">
      <c r="A78" s="32" t="s">
        <v>532</v>
      </c>
    </row>
    <row r="79" ht="12.75">
      <c r="A79" s="32" t="s">
        <v>533</v>
      </c>
    </row>
    <row r="80" ht="12.75">
      <c r="A80" s="32" t="s">
        <v>534</v>
      </c>
    </row>
    <row r="81" ht="12.75">
      <c r="A81" s="32" t="s">
        <v>535</v>
      </c>
    </row>
    <row r="82" ht="12.75">
      <c r="A82" s="32" t="s">
        <v>536</v>
      </c>
    </row>
    <row r="83" ht="12.75">
      <c r="A83" s="32" t="s">
        <v>537</v>
      </c>
    </row>
    <row r="84" ht="12.75">
      <c r="A84" s="32" t="s">
        <v>538</v>
      </c>
    </row>
    <row r="85" ht="12.75">
      <c r="A85" s="32" t="s">
        <v>539</v>
      </c>
    </row>
    <row r="86" ht="12.75">
      <c r="A86" s="32" t="s">
        <v>540</v>
      </c>
    </row>
    <row r="87" ht="12.75">
      <c r="A87" s="32" t="s">
        <v>541</v>
      </c>
    </row>
    <row r="88" ht="12.75">
      <c r="A88" s="32" t="s">
        <v>542</v>
      </c>
    </row>
    <row r="89" ht="12.75">
      <c r="A89" t="s">
        <v>543</v>
      </c>
    </row>
    <row r="92" spans="1:3" ht="12.75">
      <c r="A92" s="33" t="s">
        <v>676</v>
      </c>
      <c r="B92" s="31">
        <v>12</v>
      </c>
      <c r="C92" s="31"/>
    </row>
    <row r="93" spans="1:3" ht="12.75">
      <c r="A93" s="34" t="s">
        <v>684</v>
      </c>
      <c r="B93" s="31">
        <v>25</v>
      </c>
      <c r="C93" s="31"/>
    </row>
    <row r="94" spans="1:3" ht="12.75">
      <c r="A94" s="34" t="s">
        <v>663</v>
      </c>
      <c r="B94" s="31">
        <v>26</v>
      </c>
      <c r="C94" s="31"/>
    </row>
    <row r="95" spans="1:3" ht="12.75">
      <c r="A95" s="34" t="s">
        <v>664</v>
      </c>
      <c r="B95" s="31">
        <v>28</v>
      </c>
      <c r="C95" s="31"/>
    </row>
    <row r="96" spans="1:3" ht="12.75">
      <c r="A96" s="34" t="s">
        <v>665</v>
      </c>
      <c r="B96" s="31">
        <v>32</v>
      </c>
      <c r="C96" s="31"/>
    </row>
    <row r="97" spans="1:3" ht="12.75">
      <c r="A97" s="34" t="s">
        <v>666</v>
      </c>
      <c r="B97" s="31">
        <v>34</v>
      </c>
      <c r="C97" s="31"/>
    </row>
    <row r="98" spans="1:3" ht="12.75">
      <c r="A98" s="34" t="s">
        <v>667</v>
      </c>
      <c r="B98" s="31">
        <v>44</v>
      </c>
      <c r="C98" s="31"/>
    </row>
    <row r="99" spans="1:3" ht="12.75">
      <c r="A99" s="34" t="s">
        <v>668</v>
      </c>
      <c r="B99" s="31">
        <v>90</v>
      </c>
      <c r="C99" s="31"/>
    </row>
    <row r="100" spans="1:3" ht="12.75">
      <c r="A100" s="34" t="s">
        <v>669</v>
      </c>
      <c r="B100" s="31">
        <v>112</v>
      </c>
      <c r="C100" s="31"/>
    </row>
    <row r="101" spans="1:3" ht="12.75">
      <c r="A101" s="34" t="s">
        <v>670</v>
      </c>
      <c r="B101" s="31">
        <v>130</v>
      </c>
      <c r="C101" s="31"/>
    </row>
    <row r="102" spans="1:3" ht="12.75">
      <c r="A102" s="34" t="s">
        <v>671</v>
      </c>
      <c r="B102" s="31">
        <v>137</v>
      </c>
      <c r="C102" s="31"/>
    </row>
    <row r="103" spans="1:3" ht="12.75">
      <c r="A103" s="34" t="s">
        <v>865</v>
      </c>
      <c r="B103" s="31">
        <v>202</v>
      </c>
      <c r="C103" s="31"/>
    </row>
    <row r="104" spans="1:3" ht="12.75">
      <c r="A104" s="34" t="s">
        <v>878</v>
      </c>
      <c r="B104" s="31">
        <v>243</v>
      </c>
      <c r="C104" s="31"/>
    </row>
    <row r="105" spans="1:3" ht="12.75">
      <c r="A105" s="7" t="s">
        <v>10</v>
      </c>
      <c r="B105" s="31">
        <v>290</v>
      </c>
      <c r="C105" s="31"/>
    </row>
    <row r="106" spans="1:3" ht="12.75">
      <c r="A106" s="34" t="s">
        <v>29</v>
      </c>
      <c r="B106" s="31">
        <v>319</v>
      </c>
      <c r="C106" s="31"/>
    </row>
    <row r="107" spans="1:2" ht="12.75">
      <c r="A107" s="34" t="s">
        <v>92</v>
      </c>
      <c r="B107" s="46">
        <v>429</v>
      </c>
    </row>
    <row r="108" spans="1:2" ht="12.75">
      <c r="A108" s="211" t="s">
        <v>105</v>
      </c>
      <c r="B108" s="46">
        <v>491</v>
      </c>
    </row>
    <row r="109" spans="1:2" ht="12.75">
      <c r="A109" s="211" t="s">
        <v>120</v>
      </c>
      <c r="B109" s="46">
        <v>516</v>
      </c>
    </row>
    <row r="110" spans="1:2" ht="12.75">
      <c r="A110" s="211" t="s">
        <v>138</v>
      </c>
      <c r="B110" s="46">
        <v>541</v>
      </c>
    </row>
    <row r="111" spans="1:2" ht="12.75">
      <c r="A111" s="211" t="s">
        <v>171</v>
      </c>
      <c r="B111" s="46">
        <v>584</v>
      </c>
    </row>
    <row r="112" spans="1:2" ht="12.75">
      <c r="A112" s="212" t="s">
        <v>178</v>
      </c>
      <c r="B112" s="46">
        <v>599</v>
      </c>
    </row>
  </sheetData>
  <sheetProtection password="E16C" sheet="1" objects="1" scenarios="1"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Владимирович Петров</dc:creator>
  <cp:keywords/>
  <dc:description/>
  <cp:lastModifiedBy>ОЭР 7</cp:lastModifiedBy>
  <cp:lastPrinted>2015-06-03T17:26:30Z</cp:lastPrinted>
  <dcterms:created xsi:type="dcterms:W3CDTF">2002-02-04T13:12:50Z</dcterms:created>
  <dcterms:modified xsi:type="dcterms:W3CDTF">2015-06-03T17:26:34Z</dcterms:modified>
  <cp:category/>
  <cp:version/>
  <cp:contentType/>
  <cp:contentStatus/>
</cp:coreProperties>
</file>