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80" windowWidth="10635" windowHeight="4350" tabRatio="599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 (2)" sheetId="5" r:id="rId5"/>
    <sheet name="Лист6" sheetId="6" r:id="rId6"/>
  </sheets>
  <definedNames>
    <definedName name="_xlnm.Print_Area" localSheetId="5">'Лист6'!$A$1:$J$32</definedName>
  </definedNames>
  <calcPr fullCalcOnLoad="1"/>
</workbook>
</file>

<file path=xl/sharedStrings.xml><?xml version="1.0" encoding="utf-8"?>
<sst xmlns="http://schemas.openxmlformats.org/spreadsheetml/2006/main" count="315" uniqueCount="84">
  <si>
    <t>Вид продукции</t>
  </si>
  <si>
    <t>Единица</t>
  </si>
  <si>
    <t>измерения</t>
  </si>
  <si>
    <t>Овощи</t>
  </si>
  <si>
    <t>Плоды и ягоды</t>
  </si>
  <si>
    <t>Виноград</t>
  </si>
  <si>
    <t>Молоко</t>
  </si>
  <si>
    <t>Яйца</t>
  </si>
  <si>
    <t>тонн</t>
  </si>
  <si>
    <t>тыс. штук</t>
  </si>
  <si>
    <t>центнеров</t>
  </si>
  <si>
    <t>тыс. руб.</t>
  </si>
  <si>
    <t>оценка</t>
  </si>
  <si>
    <t>Картофель</t>
  </si>
  <si>
    <t>-"-</t>
  </si>
  <si>
    <t xml:space="preserve">                                   Производство основных видов продукции</t>
  </si>
  <si>
    <t xml:space="preserve">                    Сельхозпредприятия (крупные, средние, малые, подсобные)</t>
  </si>
  <si>
    <t xml:space="preserve">                                  прогноз</t>
  </si>
  <si>
    <t xml:space="preserve">                        отчет</t>
  </si>
  <si>
    <t>в том числе:</t>
  </si>
  <si>
    <t xml:space="preserve">крупных и средних </t>
  </si>
  <si>
    <t>малых</t>
  </si>
  <si>
    <t>Убыток убыточных предприятий - всего</t>
  </si>
  <si>
    <t xml:space="preserve">из них:    не перешедших на единый с/х налог </t>
  </si>
  <si>
    <t>прочих предприятий сельского хозяйства</t>
  </si>
  <si>
    <t>Шерсть (физический вес)</t>
  </si>
  <si>
    <t>Показатели</t>
  </si>
  <si>
    <t xml:space="preserve">                  Результаты финансовой деятельности сельхозпредприятий и сельхозорганизаций</t>
  </si>
  <si>
    <t>Прочая продукция сельского хозяйства</t>
  </si>
  <si>
    <t>Рыболовство:</t>
  </si>
  <si>
    <t>объем отгруженных товаров собственного</t>
  </si>
  <si>
    <t>производства, выполненных работ и услуг</t>
  </si>
  <si>
    <t>индекс производства</t>
  </si>
  <si>
    <t xml:space="preserve"> соответствующих лет</t>
  </si>
  <si>
    <t>в % к предыдущему году</t>
  </si>
  <si>
    <t>Рыбоводство:</t>
  </si>
  <si>
    <t>Улов рыбы в естественных водоемах и прудах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</si>
  <si>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</si>
  <si>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</si>
  <si>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</si>
  <si>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</si>
  <si>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</si>
  <si>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</si>
  <si>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</si>
  <si>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</si>
  <si>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</si>
  <si>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 xml:space="preserve"> Сельское хозяйство</t>
  </si>
  <si>
    <t xml:space="preserve">Объем продукции сельского хозяйства в хозяйствах всех категорий </t>
  </si>
  <si>
    <t>тыс.руб. в ценах соответствующих лет</t>
  </si>
  <si>
    <t xml:space="preserve">тыс.руб. в ценах </t>
  </si>
  <si>
    <t xml:space="preserve">           Район (город)</t>
  </si>
  <si>
    <t xml:space="preserve">          Крестьянские (фермерские) хозяйства и индивидуальные предприниматели </t>
  </si>
  <si>
    <t xml:space="preserve">                                             Все категории хозяйств</t>
  </si>
  <si>
    <r>
      <t>Прибыль</t>
    </r>
    <r>
      <rPr>
        <b/>
        <sz val="9"/>
        <rFont val="Tahoma"/>
        <family val="2"/>
      </rPr>
      <t xml:space="preserve"> прибыльных предприятий - всего</t>
    </r>
  </si>
  <si>
    <t xml:space="preserve">                                   Личные подсобные хозяйства населения </t>
  </si>
  <si>
    <t>тыс. руб</t>
  </si>
  <si>
    <r>
      <t>Финансовый результат</t>
    </r>
    <r>
      <rPr>
        <b/>
        <sz val="10"/>
        <rFont val="Tahoma"/>
        <family val="2"/>
      </rPr>
      <t xml:space="preserve"> </t>
    </r>
  </si>
  <si>
    <t>Печатать всю книгу !</t>
  </si>
  <si>
    <t>Произведено (реализовано на убой) скота и птицы в живом весе</t>
  </si>
  <si>
    <t>2012 год</t>
  </si>
  <si>
    <t xml:space="preserve">    Число предприятий занятых</t>
  </si>
  <si>
    <t xml:space="preserve">    сельхозпроизводством - всего</t>
  </si>
  <si>
    <t>шт.</t>
  </si>
  <si>
    <t>2013 год</t>
  </si>
  <si>
    <t>2014 год</t>
  </si>
  <si>
    <t>2015 год</t>
  </si>
  <si>
    <t>2016 год</t>
  </si>
  <si>
    <t>х</t>
  </si>
  <si>
    <t>2017 год</t>
  </si>
  <si>
    <t xml:space="preserve">Мясниковский </t>
  </si>
  <si>
    <t>Мясниковский</t>
  </si>
  <si>
    <r>
      <t>Зерно</t>
    </r>
    <r>
      <rPr>
        <b/>
        <i/>
        <sz val="10"/>
        <rFont val="Tahoma"/>
        <family val="2"/>
      </rPr>
      <t xml:space="preserve"> </t>
    </r>
    <r>
      <rPr>
        <i/>
        <sz val="10"/>
        <rFont val="Tahoma"/>
        <family val="2"/>
      </rPr>
      <t>(в весе после доработки)</t>
    </r>
  </si>
  <si>
    <r>
      <t xml:space="preserve">Подсолнечник </t>
    </r>
    <r>
      <rPr>
        <i/>
        <sz val="10"/>
        <rFont val="Tahoma"/>
        <family val="2"/>
      </rPr>
      <t>(бункерный/первоначальный вес)</t>
    </r>
  </si>
  <si>
    <r>
      <t xml:space="preserve">Лен                                                              </t>
    </r>
    <r>
      <rPr>
        <i/>
        <sz val="10"/>
        <rFont val="Tahoma"/>
        <family val="2"/>
      </rPr>
      <t>(первоначально-оприходованный вес)</t>
    </r>
  </si>
  <si>
    <r>
      <t>Сахарная свекла /фабричная/</t>
    </r>
    <r>
      <rPr>
        <b/>
        <i/>
        <sz val="10"/>
        <rFont val="Tahoma"/>
        <family val="2"/>
      </rPr>
      <t xml:space="preserve">                 </t>
    </r>
    <r>
      <rPr>
        <i/>
        <sz val="10"/>
        <rFont val="Tahoma"/>
        <family val="2"/>
      </rPr>
      <t>(в весе после доработки)</t>
    </r>
  </si>
  <si>
    <t xml:space="preserve">                        Прогноз развития сельского хозяйства на 2016 - 2018 годы</t>
  </si>
  <si>
    <t>2018 год</t>
  </si>
  <si>
    <t xml:space="preserve">                   Прогноз развития сельского хозяйства, рыболовства и рыбоводства  на 2016-2018 годы</t>
  </si>
  <si>
    <t xml:space="preserve">2015 г. </t>
  </si>
  <si>
    <t>в % к 2014г.</t>
  </si>
  <si>
    <t xml:space="preserve">2018 г. </t>
  </si>
  <si>
    <t>в % к 2012г.</t>
  </si>
  <si>
    <t>в % к 2014 г.</t>
  </si>
  <si>
    <t>ЗАМЕСТИТЕЬ ГЛАВЫ АДМИНИСТРАЦИИ РАЙОНА                              В.Х.ХАТЛАМАДЖИЯН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</si>
</sst>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0"/>
    <numFmt numFmtId="175" formatCode="0.00000000"/>
  </numFmts>
  <fonts count="6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7.5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b/>
      <u val="single"/>
      <sz val="9"/>
      <name val="Arial Cyr"/>
      <family val="2"/>
    </font>
    <font>
      <b/>
      <u val="single"/>
      <sz val="10"/>
      <name val="Arial Cyr"/>
      <family val="2"/>
    </font>
    <font>
      <sz val="10"/>
      <color indexed="16"/>
      <name val="Arial Cyr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sz val="9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7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sz val="9"/>
      <color indexed="10"/>
      <name val="Tahoma"/>
      <family val="2"/>
    </font>
    <font>
      <i/>
      <sz val="9"/>
      <name val="Arial Cyr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13" xfId="0" applyFont="1" applyFill="1" applyBorder="1" applyAlignment="1">
      <alignment horizontal="left" vertical="justify"/>
    </xf>
    <xf numFmtId="0" fontId="0" fillId="0" borderId="11" xfId="0" applyFont="1" applyFill="1" applyBorder="1" applyAlignment="1">
      <alignment vertical="justify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 quotePrefix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19" fillId="32" borderId="12" xfId="0" applyFont="1" applyFill="1" applyBorder="1" applyAlignment="1" applyProtection="1">
      <alignment horizontal="center" vertical="center" wrapText="1"/>
      <protection/>
    </xf>
    <xf numFmtId="0" fontId="21" fillId="32" borderId="12" xfId="0" applyFont="1" applyFill="1" applyBorder="1" applyAlignment="1" applyProtection="1">
      <alignment horizontal="center" vertical="center" wrapText="1"/>
      <protection/>
    </xf>
    <xf numFmtId="0" fontId="21" fillId="32" borderId="1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/>
    </xf>
    <xf numFmtId="0" fontId="17" fillId="0" borderId="20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28" xfId="0" applyFont="1" applyBorder="1" applyAlignment="1">
      <alignment/>
    </xf>
    <xf numFmtId="0" fontId="27" fillId="0" borderId="28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2" xfId="0" applyFont="1" applyBorder="1" applyAlignment="1" quotePrefix="1">
      <alignment horizontal="center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29" xfId="0" applyFont="1" applyBorder="1" applyAlignment="1">
      <alignment/>
    </xf>
    <xf numFmtId="0" fontId="27" fillId="0" borderId="2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3" fillId="0" borderId="29" xfId="0" applyFont="1" applyBorder="1" applyAlignment="1">
      <alignment horizontal="center"/>
    </xf>
    <xf numFmtId="0" fontId="27" fillId="0" borderId="13" xfId="0" applyFont="1" applyBorder="1" applyAlignment="1">
      <alignment/>
    </xf>
    <xf numFmtId="0" fontId="23" fillId="0" borderId="31" xfId="0" applyFont="1" applyBorder="1" applyAlignment="1">
      <alignment horizontal="center"/>
    </xf>
    <xf numFmtId="0" fontId="27" fillId="0" borderId="15" xfId="0" applyFont="1" applyBorder="1" applyAlignment="1">
      <alignment/>
    </xf>
    <xf numFmtId="0" fontId="25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25" fillId="0" borderId="25" xfId="0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0" xfId="0" applyFont="1" applyAlignment="1">
      <alignment horizontal="left"/>
    </xf>
    <xf numFmtId="0" fontId="27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4" fillId="0" borderId="31" xfId="0" applyFont="1" applyBorder="1" applyAlignment="1" quotePrefix="1">
      <alignment horizontal="center"/>
    </xf>
    <xf numFmtId="0" fontId="24" fillId="0" borderId="32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18" fillId="32" borderId="12" xfId="0" applyFont="1" applyFill="1" applyBorder="1" applyAlignment="1" applyProtection="1">
      <alignment horizontal="left" vertical="center" wrapText="1" indent="1"/>
      <protection/>
    </xf>
    <xf numFmtId="0" fontId="25" fillId="32" borderId="12" xfId="0" applyFont="1" applyFill="1" applyBorder="1" applyAlignment="1" applyProtection="1">
      <alignment horizontal="left" vertical="center" wrapText="1" indent="1"/>
      <protection/>
    </xf>
    <xf numFmtId="0" fontId="20" fillId="32" borderId="12" xfId="0" applyFont="1" applyFill="1" applyBorder="1" applyAlignment="1" applyProtection="1">
      <alignment horizontal="left" vertical="center" wrapText="1" indent="1"/>
      <protection/>
    </xf>
    <xf numFmtId="0" fontId="20" fillId="32" borderId="12" xfId="0" applyFont="1" applyFill="1" applyBorder="1" applyAlignment="1" applyProtection="1">
      <alignment horizontal="left" vertical="center" wrapText="1" indent="2"/>
      <protection/>
    </xf>
    <xf numFmtId="0" fontId="24" fillId="32" borderId="12" xfId="0" applyFont="1" applyFill="1" applyBorder="1" applyAlignment="1" applyProtection="1">
      <alignment horizontal="left" vertical="center" wrapText="1" indent="3"/>
      <protection/>
    </xf>
    <xf numFmtId="0" fontId="20" fillId="32" borderId="12" xfId="0" applyFont="1" applyFill="1" applyBorder="1" applyAlignment="1" applyProtection="1">
      <alignment horizontal="left" vertical="center" wrapText="1" indent="3"/>
      <protection/>
    </xf>
    <xf numFmtId="0" fontId="24" fillId="0" borderId="11" xfId="0" applyFont="1" applyBorder="1" applyAlignment="1" quotePrefix="1">
      <alignment horizontal="center"/>
    </xf>
    <xf numFmtId="0" fontId="20" fillId="0" borderId="34" xfId="0" applyFont="1" applyBorder="1" applyAlignment="1">
      <alignment/>
    </xf>
    <xf numFmtId="0" fontId="24" fillId="0" borderId="15" xfId="0" applyFont="1" applyBorder="1" applyAlignment="1" quotePrefix="1">
      <alignment horizontal="center"/>
    </xf>
    <xf numFmtId="0" fontId="20" fillId="32" borderId="15" xfId="0" applyFont="1" applyFill="1" applyBorder="1" applyAlignment="1" applyProtection="1">
      <alignment horizontal="left" vertical="center" wrapText="1" indent="3"/>
      <protection/>
    </xf>
    <xf numFmtId="0" fontId="29" fillId="0" borderId="0" xfId="0" applyFont="1" applyAlignment="1">
      <alignment/>
    </xf>
    <xf numFmtId="0" fontId="25" fillId="0" borderId="12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31" fillId="0" borderId="25" xfId="0" applyFont="1" applyBorder="1" applyAlignment="1">
      <alignment/>
    </xf>
    <xf numFmtId="0" fontId="27" fillId="0" borderId="35" xfId="0" applyFont="1" applyBorder="1" applyAlignment="1">
      <alignment/>
    </xf>
    <xf numFmtId="0" fontId="28" fillId="0" borderId="35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8" fillId="0" borderId="35" xfId="0" applyFont="1" applyBorder="1" applyAlignment="1" quotePrefix="1">
      <alignment horizontal="center"/>
    </xf>
    <xf numFmtId="0" fontId="20" fillId="0" borderId="35" xfId="0" applyFont="1" applyBorder="1" applyAlignment="1" quotePrefix="1">
      <alignment horizontal="center"/>
    </xf>
    <xf numFmtId="0" fontId="30" fillId="0" borderId="35" xfId="0" applyFont="1" applyBorder="1" applyAlignment="1">
      <alignment/>
    </xf>
    <xf numFmtId="0" fontId="27" fillId="0" borderId="28" xfId="0" applyFont="1" applyBorder="1" applyAlignment="1" quotePrefix="1">
      <alignment horizontal="center"/>
    </xf>
    <xf numFmtId="0" fontId="27" fillId="0" borderId="0" xfId="0" applyFont="1" applyBorder="1" applyAlignment="1">
      <alignment horizontal="center"/>
    </xf>
    <xf numFmtId="0" fontId="27" fillId="0" borderId="33" xfId="0" applyFont="1" applyBorder="1" applyAlignment="1">
      <alignment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7" fillId="0" borderId="37" xfId="0" applyFont="1" applyBorder="1" applyAlignment="1">
      <alignment/>
    </xf>
    <xf numFmtId="0" fontId="27" fillId="0" borderId="38" xfId="0" applyFont="1" applyBorder="1" applyAlignment="1">
      <alignment/>
    </xf>
    <xf numFmtId="0" fontId="25" fillId="0" borderId="30" xfId="0" applyFont="1" applyBorder="1" applyAlignment="1">
      <alignment horizontal="center"/>
    </xf>
    <xf numFmtId="167" fontId="23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 horizontal="center"/>
    </xf>
    <xf numFmtId="0" fontId="23" fillId="0" borderId="18" xfId="0" applyFont="1" applyBorder="1" applyAlignment="1">
      <alignment wrapText="1"/>
    </xf>
    <xf numFmtId="0" fontId="23" fillId="0" borderId="18" xfId="0" applyFont="1" applyFill="1" applyBorder="1" applyAlignment="1">
      <alignment wrapText="1"/>
    </xf>
    <xf numFmtId="167" fontId="23" fillId="0" borderId="17" xfId="0" applyNumberFormat="1" applyFont="1" applyFill="1" applyBorder="1" applyAlignment="1">
      <alignment horizontal="center"/>
    </xf>
    <xf numFmtId="3" fontId="23" fillId="0" borderId="2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0" fontId="24" fillId="0" borderId="31" xfId="0" applyFont="1" applyFill="1" applyBorder="1" applyAlignment="1" quotePrefix="1">
      <alignment horizontal="center"/>
    </xf>
    <xf numFmtId="0" fontId="23" fillId="0" borderId="39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4" fillId="0" borderId="0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4" fillId="0" borderId="32" xfId="0" applyFont="1" applyFill="1" applyBorder="1" applyAlignment="1">
      <alignment/>
    </xf>
    <xf numFmtId="3" fontId="23" fillId="0" borderId="20" xfId="0" applyNumberFormat="1" applyFont="1" applyFill="1" applyBorder="1" applyAlignment="1">
      <alignment horizontal="center"/>
    </xf>
    <xf numFmtId="167" fontId="23" fillId="0" borderId="12" xfId="0" applyNumberFormat="1" applyFont="1" applyFill="1" applyBorder="1" applyAlignment="1">
      <alignment horizontal="center"/>
    </xf>
    <xf numFmtId="167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167" fontId="23" fillId="0" borderId="15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67" fontId="23" fillId="0" borderId="13" xfId="0" applyNumberFormat="1" applyFont="1" applyFill="1" applyBorder="1" applyAlignment="1">
      <alignment horizontal="center"/>
    </xf>
    <xf numFmtId="0" fontId="27" fillId="0" borderId="40" xfId="0" applyFont="1" applyBorder="1" applyAlignment="1">
      <alignment/>
    </xf>
    <xf numFmtId="0" fontId="27" fillId="0" borderId="24" xfId="0" applyFont="1" applyBorder="1" applyAlignment="1">
      <alignment/>
    </xf>
    <xf numFmtId="167" fontId="23" fillId="0" borderId="11" xfId="0" applyNumberFormat="1" applyFont="1" applyBorder="1" applyAlignment="1">
      <alignment horizontal="center"/>
    </xf>
    <xf numFmtId="167" fontId="23" fillId="0" borderId="15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167" fontId="23" fillId="0" borderId="26" xfId="0" applyNumberFormat="1" applyFont="1" applyBorder="1" applyAlignment="1">
      <alignment horizontal="center"/>
    </xf>
    <xf numFmtId="167" fontId="23" fillId="0" borderId="20" xfId="0" applyNumberFormat="1" applyFont="1" applyFill="1" applyBorder="1" applyAlignment="1">
      <alignment horizontal="center"/>
    </xf>
    <xf numFmtId="167" fontId="23" fillId="0" borderId="33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33" xfId="0" applyNumberFormat="1" applyFont="1" applyFill="1" applyBorder="1" applyAlignment="1">
      <alignment horizontal="center"/>
    </xf>
    <xf numFmtId="167" fontId="23" fillId="0" borderId="11" xfId="0" applyNumberFormat="1" applyFont="1" applyFill="1" applyBorder="1" applyAlignment="1">
      <alignment/>
    </xf>
    <xf numFmtId="167" fontId="23" fillId="0" borderId="17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1950" y="236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361950</xdr:colOff>
      <xdr:row>15</xdr:row>
      <xdr:rowOff>0</xdr:rowOff>
    </xdr:from>
    <xdr:ext cx="85725" cy="200025"/>
    <xdr:sp>
      <xdr:nvSpPr>
        <xdr:cNvPr id="2" name="Text Box 3"/>
        <xdr:cNvSpPr txBox="1">
          <a:spLocks noChangeArrowheads="1"/>
        </xdr:cNvSpPr>
      </xdr:nvSpPr>
      <xdr:spPr>
        <a:xfrm>
          <a:off x="361950" y="3295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1" sqref="I31"/>
    </sheetView>
  </sheetViews>
  <sheetFormatPr defaultColWidth="9.00390625" defaultRowHeight="12.75"/>
  <cols>
    <col min="1" max="1" width="44.375" style="0" customWidth="1"/>
    <col min="2" max="2" width="20.75390625" style="0" customWidth="1"/>
    <col min="3" max="10" width="13.75390625" style="0" customWidth="1"/>
    <col min="11" max="11" width="12.00390625" style="0" customWidth="1"/>
    <col min="12" max="12" width="10.875" style="0" customWidth="1"/>
    <col min="13" max="14" width="10.375" style="0" customWidth="1"/>
    <col min="15" max="15" width="11.00390625" style="0" customWidth="1"/>
    <col min="16" max="16" width="11.25390625" style="0" customWidth="1"/>
    <col min="17" max="17" width="11.625" style="0" customWidth="1"/>
    <col min="18" max="18" width="11.375" style="0" customWidth="1"/>
    <col min="19" max="20" width="11.25390625" style="0" customWidth="1"/>
    <col min="21" max="21" width="12.125" style="0" customWidth="1"/>
    <col min="22" max="22" width="11.25390625" style="0" customWidth="1"/>
    <col min="23" max="23" width="12.00390625" style="0" customWidth="1"/>
    <col min="24" max="24" width="13.25390625" style="0" customWidth="1"/>
    <col min="25" max="25" width="11.875" style="0" customWidth="1"/>
  </cols>
  <sheetData>
    <row r="1" ht="12.75">
      <c r="A1" s="126" t="s">
        <v>57</v>
      </c>
    </row>
    <row r="2" spans="1:8" ht="15">
      <c r="A2" s="210" t="s">
        <v>77</v>
      </c>
      <c r="B2" s="210"/>
      <c r="C2" s="210"/>
      <c r="D2" s="210"/>
      <c r="E2" s="210"/>
      <c r="F2" s="210"/>
      <c r="G2" s="210"/>
      <c r="H2" s="82"/>
    </row>
    <row r="3" spans="1:8" ht="15">
      <c r="A3" s="94"/>
      <c r="B3" s="93"/>
      <c r="C3" s="93"/>
      <c r="D3" s="93"/>
      <c r="E3" s="93"/>
      <c r="F3" s="82"/>
      <c r="G3" s="82"/>
      <c r="H3" s="82"/>
    </row>
    <row r="4" spans="1:8" ht="15.75" thickBot="1">
      <c r="A4" s="110"/>
      <c r="B4" s="211" t="s">
        <v>70</v>
      </c>
      <c r="C4" s="211"/>
      <c r="D4" s="93"/>
      <c r="E4" s="93"/>
      <c r="F4" s="82"/>
      <c r="G4" s="82"/>
      <c r="H4" s="82"/>
    </row>
    <row r="5" spans="1:8" ht="15">
      <c r="A5" s="81"/>
      <c r="B5" s="86" t="s">
        <v>50</v>
      </c>
      <c r="C5" s="87"/>
      <c r="D5" s="87"/>
      <c r="E5" s="82"/>
      <c r="F5" s="82"/>
      <c r="G5" s="82"/>
      <c r="H5" s="82"/>
    </row>
    <row r="6" ht="13.5" thickBot="1"/>
    <row r="7" spans="1:10" ht="18" customHeight="1" thickBot="1">
      <c r="A7" s="73" t="s">
        <v>0</v>
      </c>
      <c r="B7" s="71" t="s">
        <v>1</v>
      </c>
      <c r="C7" s="74" t="s">
        <v>18</v>
      </c>
      <c r="D7" s="75"/>
      <c r="E7" s="75"/>
      <c r="F7" s="74" t="s">
        <v>12</v>
      </c>
      <c r="G7" s="63" t="s">
        <v>65</v>
      </c>
      <c r="H7" s="79" t="s">
        <v>17</v>
      </c>
      <c r="I7" s="76"/>
      <c r="J7" s="77"/>
    </row>
    <row r="8" spans="1:10" ht="19.5" customHeight="1" thickBot="1">
      <c r="A8" s="109"/>
      <c r="B8" s="60" t="s">
        <v>2</v>
      </c>
      <c r="C8" s="80" t="s">
        <v>59</v>
      </c>
      <c r="D8" s="80" t="s">
        <v>63</v>
      </c>
      <c r="E8" s="80" t="s">
        <v>64</v>
      </c>
      <c r="F8" s="150" t="s">
        <v>65</v>
      </c>
      <c r="G8" s="68" t="s">
        <v>82</v>
      </c>
      <c r="H8" s="68" t="s">
        <v>66</v>
      </c>
      <c r="I8" s="80" t="s">
        <v>68</v>
      </c>
      <c r="J8" s="68" t="s">
        <v>76</v>
      </c>
    </row>
    <row r="9" spans="1:10" ht="21.75" customHeight="1">
      <c r="A9" s="46" t="s">
        <v>29</v>
      </c>
      <c r="B9" s="6"/>
      <c r="C9" s="73"/>
      <c r="D9" s="73"/>
      <c r="E9" s="73"/>
      <c r="F9" s="100"/>
      <c r="G9" s="102"/>
      <c r="H9" s="73"/>
      <c r="I9" s="73"/>
      <c r="J9" s="73"/>
    </row>
    <row r="10" spans="1:10" ht="24.75" customHeight="1">
      <c r="A10" s="36" t="s">
        <v>36</v>
      </c>
      <c r="B10" s="45" t="s">
        <v>8</v>
      </c>
      <c r="C10" s="59"/>
      <c r="D10" s="59"/>
      <c r="E10" s="59"/>
      <c r="F10" s="59"/>
      <c r="G10" s="59"/>
      <c r="H10" s="59"/>
      <c r="I10" s="113"/>
      <c r="J10" s="113"/>
    </row>
    <row r="11" spans="1:10" ht="15" customHeight="1">
      <c r="A11" s="37" t="s">
        <v>30</v>
      </c>
      <c r="B11" s="41" t="s">
        <v>49</v>
      </c>
      <c r="C11" s="57"/>
      <c r="D11" s="57"/>
      <c r="E11" s="57"/>
      <c r="F11" s="57"/>
      <c r="G11" s="57"/>
      <c r="H11" s="57"/>
      <c r="I11" s="57"/>
      <c r="J11" s="57"/>
    </row>
    <row r="12" spans="1:10" ht="15" customHeight="1">
      <c r="A12" s="38" t="s">
        <v>31</v>
      </c>
      <c r="B12" s="42" t="s">
        <v>33</v>
      </c>
      <c r="C12" s="98"/>
      <c r="D12" s="98"/>
      <c r="E12" s="98"/>
      <c r="F12" s="98"/>
      <c r="G12" s="98"/>
      <c r="H12" s="98"/>
      <c r="I12" s="98"/>
      <c r="J12" s="98"/>
    </row>
    <row r="13" spans="1:10" ht="21.75" customHeight="1">
      <c r="A13" s="35" t="s">
        <v>32</v>
      </c>
      <c r="B13" s="42" t="s">
        <v>34</v>
      </c>
      <c r="C13" s="98"/>
      <c r="D13" s="98"/>
      <c r="E13" s="98"/>
      <c r="F13" s="98"/>
      <c r="G13" s="98" t="s">
        <v>67</v>
      </c>
      <c r="H13" s="98"/>
      <c r="I13" s="98"/>
      <c r="J13" s="98"/>
    </row>
    <row r="14" spans="1:10" ht="21.75" customHeight="1">
      <c r="A14" s="47" t="s">
        <v>35</v>
      </c>
      <c r="B14" s="43"/>
      <c r="C14" s="59"/>
      <c r="D14" s="59"/>
      <c r="E14" s="59"/>
      <c r="F14" s="59"/>
      <c r="G14" s="59"/>
      <c r="H14" s="59"/>
      <c r="I14" s="59"/>
      <c r="J14" s="59"/>
    </row>
    <row r="15" spans="1:10" ht="15" customHeight="1">
      <c r="A15" s="39" t="s">
        <v>30</v>
      </c>
      <c r="B15" s="41" t="s">
        <v>49</v>
      </c>
      <c r="C15" s="57"/>
      <c r="D15" s="57"/>
      <c r="E15" s="57"/>
      <c r="F15" s="57"/>
      <c r="G15" s="57"/>
      <c r="H15" s="57"/>
      <c r="I15" s="57"/>
      <c r="J15" s="57"/>
    </row>
    <row r="16" spans="1:10" ht="15" customHeight="1">
      <c r="A16" s="40" t="s">
        <v>31</v>
      </c>
      <c r="B16" s="44" t="s">
        <v>33</v>
      </c>
      <c r="C16" s="98"/>
      <c r="D16" s="114"/>
      <c r="E16" s="114"/>
      <c r="F16" s="114"/>
      <c r="G16" s="114"/>
      <c r="H16" s="98"/>
      <c r="I16" s="98"/>
      <c r="J16" s="98"/>
    </row>
    <row r="17" spans="1:10" ht="21.75" customHeight="1">
      <c r="A17" s="116" t="s">
        <v>46</v>
      </c>
      <c r="B17" s="48"/>
      <c r="C17" s="59"/>
      <c r="D17" s="113"/>
      <c r="E17" s="113"/>
      <c r="F17" s="59"/>
      <c r="G17" s="113"/>
      <c r="H17" s="113"/>
      <c r="I17" s="59"/>
      <c r="J17" s="59"/>
    </row>
    <row r="18" spans="1:10" ht="30" customHeight="1">
      <c r="A18" s="117" t="s">
        <v>47</v>
      </c>
      <c r="B18" s="49" t="s">
        <v>48</v>
      </c>
      <c r="C18" s="162">
        <v>2383400</v>
      </c>
      <c r="D18" s="177">
        <f>D22+D25</f>
        <v>2390000</v>
      </c>
      <c r="E18" s="177">
        <f>E22+E25</f>
        <v>2972184.0816</v>
      </c>
      <c r="F18" s="177">
        <f>F22+F25</f>
        <v>3148020.139014912</v>
      </c>
      <c r="G18" s="193">
        <f>F18/E18*100</f>
        <v>105.9160554187564</v>
      </c>
      <c r="H18" s="177">
        <f>H22+H25</f>
        <v>3296204.29944429</v>
      </c>
      <c r="I18" s="177">
        <f>I22+I25</f>
        <v>3540453.4232723787</v>
      </c>
      <c r="J18" s="177">
        <f>J22+J25</f>
        <v>3814355.53562829</v>
      </c>
    </row>
    <row r="19" spans="1:10" ht="21.75" customHeight="1">
      <c r="A19" s="118" t="s">
        <v>37</v>
      </c>
      <c r="B19" s="49" t="s">
        <v>38</v>
      </c>
      <c r="C19" s="151">
        <v>85.4</v>
      </c>
      <c r="D19" s="178">
        <v>98.5</v>
      </c>
      <c r="E19" s="178">
        <f>E18/D18/E20*10000</f>
        <v>117.54174536308342</v>
      </c>
      <c r="F19" s="178">
        <f>F18/E18/F20*10000</f>
        <v>96.55064304353364</v>
      </c>
      <c r="G19" s="170" t="s">
        <v>67</v>
      </c>
      <c r="H19" s="178">
        <f>H18/F18/H20*10000</f>
        <v>100.10250255836687</v>
      </c>
      <c r="I19" s="194">
        <f>I18/H18/I20*10000</f>
        <v>102.58835882269354</v>
      </c>
      <c r="J19" s="194">
        <f>J18/I18/J20*10000</f>
        <v>103.19574414770808</v>
      </c>
    </row>
    <row r="20" spans="1:10" ht="21.75" customHeight="1">
      <c r="A20" s="118" t="s">
        <v>39</v>
      </c>
      <c r="B20" s="49" t="s">
        <v>38</v>
      </c>
      <c r="C20" s="188">
        <v>119.28819073938458</v>
      </c>
      <c r="D20" s="179">
        <f>D18/C18/D19*10000</f>
        <v>101.80397495537024</v>
      </c>
      <c r="E20" s="180">
        <v>105.8</v>
      </c>
      <c r="F20" s="180">
        <v>109.7</v>
      </c>
      <c r="G20" s="180" t="s">
        <v>67</v>
      </c>
      <c r="H20" s="180">
        <v>104.6</v>
      </c>
      <c r="I20" s="180">
        <v>104.7</v>
      </c>
      <c r="J20" s="180">
        <v>104.4</v>
      </c>
    </row>
    <row r="21" spans="1:10" ht="21.75" customHeight="1">
      <c r="A21" s="119" t="s">
        <v>19</v>
      </c>
      <c r="B21" s="49"/>
      <c r="C21" s="57"/>
      <c r="D21" s="169"/>
      <c r="E21" s="169"/>
      <c r="F21" s="169"/>
      <c r="G21" s="170"/>
      <c r="H21" s="169"/>
      <c r="I21" s="169"/>
      <c r="J21" s="169"/>
    </row>
    <row r="22" spans="1:10" ht="27" customHeight="1">
      <c r="A22" s="120" t="s">
        <v>40</v>
      </c>
      <c r="B22" s="49" t="s">
        <v>48</v>
      </c>
      <c r="C22" s="163">
        <v>1609600</v>
      </c>
      <c r="D22" s="181">
        <v>1534400</v>
      </c>
      <c r="E22" s="181">
        <f>D22*E23*E24/10000</f>
        <v>2018309.8656</v>
      </c>
      <c r="F22" s="181">
        <f>E22*F23*F24/10000</f>
        <v>2138439.668800512</v>
      </c>
      <c r="G22" s="193">
        <f>F22/E22*100</f>
        <v>105.952</v>
      </c>
      <c r="H22" s="195">
        <f>F22*H23*H24/10000</f>
        <v>2235417.907780615</v>
      </c>
      <c r="I22" s="196">
        <f>H22*I23*I24/10000</f>
        <v>2392196.7073249007</v>
      </c>
      <c r="J22" s="196">
        <f>I22*J23*J24/10000</f>
        <v>2574903.1230435474</v>
      </c>
    </row>
    <row r="23" spans="1:11" ht="24.75" customHeight="1">
      <c r="A23" s="121" t="s">
        <v>41</v>
      </c>
      <c r="B23" s="49" t="s">
        <v>38</v>
      </c>
      <c r="C23" s="151">
        <v>79.3</v>
      </c>
      <c r="D23" s="178">
        <v>96.3</v>
      </c>
      <c r="E23" s="178">
        <v>126.6</v>
      </c>
      <c r="F23" s="178">
        <v>94.6</v>
      </c>
      <c r="G23" s="170" t="s">
        <v>67</v>
      </c>
      <c r="H23" s="178">
        <v>101</v>
      </c>
      <c r="I23" s="170">
        <v>102.7</v>
      </c>
      <c r="J23" s="170">
        <v>103.2</v>
      </c>
      <c r="K23" s="3"/>
    </row>
    <row r="24" spans="1:10" ht="24.75" customHeight="1">
      <c r="A24" s="121" t="s">
        <v>42</v>
      </c>
      <c r="B24" s="49" t="s">
        <v>38</v>
      </c>
      <c r="C24" s="188">
        <v>135.5613707026578</v>
      </c>
      <c r="D24" s="179">
        <v>99</v>
      </c>
      <c r="E24" s="174">
        <v>103.9</v>
      </c>
      <c r="F24" s="174">
        <v>112</v>
      </c>
      <c r="G24" s="180" t="s">
        <v>67</v>
      </c>
      <c r="H24" s="197">
        <v>103.5</v>
      </c>
      <c r="I24" s="175">
        <v>104.2</v>
      </c>
      <c r="J24" s="175">
        <v>104.3</v>
      </c>
    </row>
    <row r="25" spans="1:10" ht="27" customHeight="1">
      <c r="A25" s="120" t="s">
        <v>43</v>
      </c>
      <c r="B25" s="49" t="s">
        <v>48</v>
      </c>
      <c r="C25" s="163">
        <v>773800</v>
      </c>
      <c r="D25" s="181">
        <v>855600</v>
      </c>
      <c r="E25" s="181">
        <f>D25*E26*E27/10000</f>
        <v>953874.216</v>
      </c>
      <c r="F25" s="181">
        <f>E25*F26*F27/10000</f>
        <v>1009580.4702144001</v>
      </c>
      <c r="G25" s="178">
        <f>F25/E25*100</f>
        <v>105.84</v>
      </c>
      <c r="H25" s="181">
        <f>F25*H26*H27/10000</f>
        <v>1060786.3916636745</v>
      </c>
      <c r="I25" s="196">
        <f>H25*I26*I27/10000</f>
        <v>1148256.7159474778</v>
      </c>
      <c r="J25" s="196">
        <f>I25*J26*J27/10000</f>
        <v>1239452.4125847428</v>
      </c>
    </row>
    <row r="26" spans="1:10" ht="24.75" customHeight="1">
      <c r="A26" s="121" t="s">
        <v>44</v>
      </c>
      <c r="B26" s="49" t="s">
        <v>38</v>
      </c>
      <c r="C26" s="151">
        <v>96.3</v>
      </c>
      <c r="D26" s="178">
        <v>102.9</v>
      </c>
      <c r="E26" s="178">
        <v>102</v>
      </c>
      <c r="F26" s="178">
        <v>100.8</v>
      </c>
      <c r="G26" s="180" t="s">
        <v>67</v>
      </c>
      <c r="H26" s="174">
        <v>99.5</v>
      </c>
      <c r="I26" s="174">
        <v>102.7</v>
      </c>
      <c r="J26" s="174">
        <v>102.9</v>
      </c>
    </row>
    <row r="27" spans="1:10" ht="24.75" customHeight="1" thickBot="1">
      <c r="A27" s="125" t="s">
        <v>45</v>
      </c>
      <c r="B27" s="50" t="s">
        <v>38</v>
      </c>
      <c r="C27" s="189">
        <v>95.3972021176749</v>
      </c>
      <c r="D27" s="182">
        <f>D25/C25/D26*10000</f>
        <v>107.45501169119568</v>
      </c>
      <c r="E27" s="183">
        <v>109.3</v>
      </c>
      <c r="F27" s="183">
        <v>105</v>
      </c>
      <c r="G27" s="183" t="s">
        <v>67</v>
      </c>
      <c r="H27" s="182">
        <v>105.6</v>
      </c>
      <c r="I27" s="183">
        <v>105.4</v>
      </c>
      <c r="J27" s="183">
        <v>104.9</v>
      </c>
    </row>
    <row r="28" spans="1:10" ht="24.75" customHeight="1">
      <c r="A28" s="209" t="s">
        <v>83</v>
      </c>
      <c r="B28" s="209"/>
      <c r="C28" s="209"/>
      <c r="D28" s="209"/>
      <c r="E28" s="209"/>
      <c r="F28" s="209"/>
      <c r="G28" s="209"/>
      <c r="H28" s="209"/>
      <c r="I28" s="209"/>
      <c r="J28" s="209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2:9" ht="12.75">
      <c r="B114" s="3"/>
      <c r="C114" s="3"/>
      <c r="D114" s="3"/>
      <c r="E114" s="3"/>
      <c r="F114" s="3"/>
      <c r="G114" s="3"/>
      <c r="H114" s="3"/>
      <c r="I114" s="3"/>
    </row>
  </sheetData>
  <sheetProtection/>
  <mergeCells count="3">
    <mergeCell ref="A28:J28"/>
    <mergeCell ref="A2:G2"/>
    <mergeCell ref="B4:C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5"/>
  <sheetViews>
    <sheetView zoomScale="90" zoomScaleNormal="90" zoomScalePageLayoutView="0" workbookViewId="0" topLeftCell="A1">
      <selection activeCell="A26" sqref="A26:H26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1.625" style="0" customWidth="1"/>
  </cols>
  <sheetData>
    <row r="2" spans="1:6" ht="15">
      <c r="A2" s="210" t="s">
        <v>75</v>
      </c>
      <c r="B2" s="210"/>
      <c r="C2" s="210"/>
      <c r="D2" s="210"/>
      <c r="E2" s="210"/>
      <c r="F2" s="210"/>
    </row>
    <row r="3" spans="1:6" ht="16.5" thickBot="1">
      <c r="A3" s="83"/>
      <c r="B3" s="211" t="s">
        <v>70</v>
      </c>
      <c r="C3" s="211"/>
      <c r="D3" s="82"/>
      <c r="E3" s="82"/>
      <c r="F3" s="1"/>
    </row>
    <row r="4" spans="1:3" ht="15.75">
      <c r="A4" s="1"/>
      <c r="B4" s="86" t="s">
        <v>50</v>
      </c>
      <c r="C4" s="87"/>
    </row>
    <row r="5" spans="1:7" ht="15.75">
      <c r="A5" s="1"/>
      <c r="B5" s="2"/>
      <c r="C5" s="2"/>
      <c r="F5" s="2"/>
      <c r="G5" s="2"/>
    </row>
    <row r="6" spans="1:5" ht="14.25">
      <c r="A6" s="51" t="s">
        <v>15</v>
      </c>
      <c r="B6" s="52"/>
      <c r="C6" s="52"/>
      <c r="D6" s="52"/>
      <c r="E6" s="52"/>
    </row>
    <row r="7" spans="1:7" ht="14.25">
      <c r="A7" s="51" t="s">
        <v>16</v>
      </c>
      <c r="B7" s="52"/>
      <c r="C7" s="51"/>
      <c r="D7" s="52"/>
      <c r="E7" s="52"/>
      <c r="F7" s="12"/>
      <c r="G7" s="12"/>
    </row>
    <row r="8" ht="13.5" thickBot="1"/>
    <row r="9" spans="1:11" ht="18" customHeight="1" thickBot="1">
      <c r="A9" s="63" t="s">
        <v>0</v>
      </c>
      <c r="B9" s="62" t="s">
        <v>1</v>
      </c>
      <c r="C9" s="74" t="s">
        <v>18</v>
      </c>
      <c r="D9" s="75"/>
      <c r="E9" s="75"/>
      <c r="F9" s="79" t="s">
        <v>12</v>
      </c>
      <c r="G9" s="66" t="s">
        <v>78</v>
      </c>
      <c r="H9" s="74" t="s">
        <v>17</v>
      </c>
      <c r="I9" s="76"/>
      <c r="J9" s="77"/>
      <c r="K9" s="66" t="s">
        <v>80</v>
      </c>
    </row>
    <row r="10" spans="1:11" ht="19.5" customHeight="1" thickBot="1">
      <c r="A10" s="78"/>
      <c r="B10" s="67" t="s">
        <v>2</v>
      </c>
      <c r="C10" s="80" t="s">
        <v>59</v>
      </c>
      <c r="D10" s="80" t="s">
        <v>63</v>
      </c>
      <c r="E10" s="80" t="s">
        <v>64</v>
      </c>
      <c r="F10" s="80" t="s">
        <v>65</v>
      </c>
      <c r="G10" s="70" t="s">
        <v>79</v>
      </c>
      <c r="H10" s="68" t="s">
        <v>66</v>
      </c>
      <c r="I10" s="68" t="s">
        <v>68</v>
      </c>
      <c r="J10" s="68" t="s">
        <v>76</v>
      </c>
      <c r="K10" s="70" t="s">
        <v>81</v>
      </c>
    </row>
    <row r="11" spans="1:11" ht="24.75" customHeight="1" thickBot="1">
      <c r="A11" s="171" t="s">
        <v>71</v>
      </c>
      <c r="B11" s="91" t="s">
        <v>8</v>
      </c>
      <c r="C11" s="54">
        <v>80060</v>
      </c>
      <c r="D11" s="54">
        <v>75816</v>
      </c>
      <c r="E11" s="54">
        <v>111116.2</v>
      </c>
      <c r="F11" s="54">
        <v>90000</v>
      </c>
      <c r="G11" s="198">
        <f>F11/E11*100</f>
        <v>80.99629036990106</v>
      </c>
      <c r="H11" s="54">
        <v>87000</v>
      </c>
      <c r="I11" s="199">
        <v>89000</v>
      </c>
      <c r="J11" s="54">
        <v>90000</v>
      </c>
      <c r="K11" s="198">
        <f>J11/C11*100</f>
        <v>112.41568823382464</v>
      </c>
    </row>
    <row r="12" spans="1:11" ht="27.75" customHeight="1" thickBot="1">
      <c r="A12" s="160" t="s">
        <v>72</v>
      </c>
      <c r="B12" s="92" t="s">
        <v>14</v>
      </c>
      <c r="C12" s="59">
        <v>16048</v>
      </c>
      <c r="D12" s="59">
        <v>15723</v>
      </c>
      <c r="E12" s="59">
        <v>16730.7</v>
      </c>
      <c r="F12" s="59">
        <v>16100</v>
      </c>
      <c r="G12" s="198">
        <f aca="true" t="shared" si="0" ref="G12:G21">F12/E12*100</f>
        <v>96.23028325174678</v>
      </c>
      <c r="H12" s="59">
        <v>15500</v>
      </c>
      <c r="I12" s="200">
        <v>15700</v>
      </c>
      <c r="J12" s="59">
        <v>16050</v>
      </c>
      <c r="K12" s="198">
        <f>J12/C12*100</f>
        <v>100.0124626121635</v>
      </c>
    </row>
    <row r="13" spans="1:11" ht="29.25" customHeight="1" thickBot="1">
      <c r="A13" s="160" t="s">
        <v>73</v>
      </c>
      <c r="B13" s="92" t="s">
        <v>14</v>
      </c>
      <c r="C13" s="59">
        <v>333</v>
      </c>
      <c r="D13" s="59">
        <v>242</v>
      </c>
      <c r="E13" s="59">
        <v>190.3</v>
      </c>
      <c r="F13" s="59">
        <v>90</v>
      </c>
      <c r="G13" s="198">
        <f t="shared" si="0"/>
        <v>47.29374671571203</v>
      </c>
      <c r="H13" s="59">
        <v>95</v>
      </c>
      <c r="I13" s="59">
        <v>100</v>
      </c>
      <c r="J13" s="59">
        <v>100</v>
      </c>
      <c r="K13" s="198">
        <f aca="true" t="shared" si="1" ref="K13:K23">J13/C13*100</f>
        <v>30.03003003003003</v>
      </c>
    </row>
    <row r="14" spans="1:11" ht="27.75" customHeight="1" thickBot="1">
      <c r="A14" s="160" t="s">
        <v>74</v>
      </c>
      <c r="B14" s="92"/>
      <c r="C14" s="59"/>
      <c r="D14" s="59"/>
      <c r="E14" s="59"/>
      <c r="F14" s="59"/>
      <c r="G14" s="198"/>
      <c r="H14" s="59"/>
      <c r="I14" s="59"/>
      <c r="J14" s="59"/>
      <c r="K14" s="198"/>
    </row>
    <row r="15" spans="1:11" ht="24.75" customHeight="1" thickBot="1">
      <c r="A15" s="172" t="s">
        <v>13</v>
      </c>
      <c r="B15" s="92" t="s">
        <v>14</v>
      </c>
      <c r="C15" s="59">
        <v>0</v>
      </c>
      <c r="D15" s="59">
        <v>0</v>
      </c>
      <c r="E15" s="59">
        <v>0</v>
      </c>
      <c r="F15" s="59">
        <v>0</v>
      </c>
      <c r="G15" s="198"/>
      <c r="H15" s="59">
        <v>0</v>
      </c>
      <c r="I15" s="200">
        <v>0</v>
      </c>
      <c r="J15" s="59">
        <v>0</v>
      </c>
      <c r="K15" s="198"/>
    </row>
    <row r="16" spans="1:11" ht="24.75" customHeight="1" thickBot="1">
      <c r="A16" s="172" t="s">
        <v>3</v>
      </c>
      <c r="B16" s="92" t="s">
        <v>14</v>
      </c>
      <c r="C16" s="59">
        <v>0</v>
      </c>
      <c r="D16" s="59">
        <v>36</v>
      </c>
      <c r="E16" s="59">
        <v>0</v>
      </c>
      <c r="F16" s="59">
        <v>0</v>
      </c>
      <c r="G16" s="198" t="e">
        <f t="shared" si="0"/>
        <v>#DIV/0!</v>
      </c>
      <c r="H16" s="59">
        <v>0</v>
      </c>
      <c r="I16" s="200">
        <v>0</v>
      </c>
      <c r="J16" s="59">
        <v>0</v>
      </c>
      <c r="K16" s="198" t="e">
        <f t="shared" si="1"/>
        <v>#DIV/0!</v>
      </c>
    </row>
    <row r="17" spans="1:11" ht="24.75" customHeight="1" thickBot="1">
      <c r="A17" s="172" t="s">
        <v>4</v>
      </c>
      <c r="B17" s="92" t="s">
        <v>14</v>
      </c>
      <c r="C17" s="59"/>
      <c r="D17" s="59"/>
      <c r="E17" s="59"/>
      <c r="F17" s="59"/>
      <c r="G17" s="198"/>
      <c r="H17" s="59"/>
      <c r="I17" s="200"/>
      <c r="J17" s="59"/>
      <c r="K17" s="198"/>
    </row>
    <row r="18" spans="1:11" ht="24.75" customHeight="1" thickBot="1">
      <c r="A18" s="173" t="s">
        <v>5</v>
      </c>
      <c r="B18" s="92" t="s">
        <v>14</v>
      </c>
      <c r="C18" s="57"/>
      <c r="D18" s="57"/>
      <c r="E18" s="57"/>
      <c r="F18" s="57"/>
      <c r="G18" s="198"/>
      <c r="H18" s="57"/>
      <c r="I18" s="201"/>
      <c r="J18" s="57"/>
      <c r="K18" s="198"/>
    </row>
    <row r="19" spans="1:11" ht="24" customHeight="1" thickBot="1">
      <c r="A19" s="127" t="s">
        <v>58</v>
      </c>
      <c r="B19" s="111" t="s">
        <v>14</v>
      </c>
      <c r="C19" s="57">
        <v>1386</v>
      </c>
      <c r="D19" s="57">
        <v>1736</v>
      </c>
      <c r="E19" s="57">
        <v>1740</v>
      </c>
      <c r="F19" s="57">
        <v>1745</v>
      </c>
      <c r="G19" s="198">
        <f t="shared" si="0"/>
        <v>100.28735632183907</v>
      </c>
      <c r="H19" s="169">
        <v>1800</v>
      </c>
      <c r="I19" s="201">
        <v>1850</v>
      </c>
      <c r="J19" s="57">
        <v>1900</v>
      </c>
      <c r="K19" s="198">
        <f t="shared" si="1"/>
        <v>137.08513708513706</v>
      </c>
    </row>
    <row r="20" spans="1:11" ht="24.75" customHeight="1" thickBot="1">
      <c r="A20" s="174" t="s">
        <v>6</v>
      </c>
      <c r="B20" s="92" t="s">
        <v>14</v>
      </c>
      <c r="C20" s="59">
        <v>15225</v>
      </c>
      <c r="D20" s="59">
        <v>14284</v>
      </c>
      <c r="E20" s="59">
        <v>14659.9</v>
      </c>
      <c r="F20" s="59">
        <v>14700</v>
      </c>
      <c r="G20" s="198">
        <f t="shared" si="0"/>
        <v>100.27353529014522</v>
      </c>
      <c r="H20" s="59">
        <v>14800</v>
      </c>
      <c r="I20" s="200">
        <v>15800</v>
      </c>
      <c r="J20" s="59">
        <v>16500</v>
      </c>
      <c r="K20" s="198">
        <f t="shared" si="1"/>
        <v>108.37438423645321</v>
      </c>
    </row>
    <row r="21" spans="1:11" ht="24.75" customHeight="1" thickBot="1">
      <c r="A21" s="172" t="s">
        <v>7</v>
      </c>
      <c r="B21" s="88" t="s">
        <v>9</v>
      </c>
      <c r="C21" s="98">
        <v>16717</v>
      </c>
      <c r="D21" s="98">
        <v>17791</v>
      </c>
      <c r="E21" s="98">
        <v>16658</v>
      </c>
      <c r="F21" s="98">
        <v>16700</v>
      </c>
      <c r="G21" s="198">
        <f t="shared" si="0"/>
        <v>100.25213110817626</v>
      </c>
      <c r="H21" s="98">
        <v>17000</v>
      </c>
      <c r="I21" s="202">
        <v>17150</v>
      </c>
      <c r="J21" s="98">
        <v>17220</v>
      </c>
      <c r="K21" s="198">
        <f t="shared" si="1"/>
        <v>103.00891308249088</v>
      </c>
    </row>
    <row r="22" spans="1:11" ht="24.75" customHeight="1" thickBot="1">
      <c r="A22" s="175" t="s">
        <v>25</v>
      </c>
      <c r="B22" s="89" t="s">
        <v>10</v>
      </c>
      <c r="C22" s="57"/>
      <c r="D22" s="57"/>
      <c r="E22" s="57"/>
      <c r="F22" s="57"/>
      <c r="G22" s="198"/>
      <c r="H22" s="57"/>
      <c r="I22" s="201"/>
      <c r="J22" s="57"/>
      <c r="K22" s="198"/>
    </row>
    <row r="23" spans="1:11" ht="24.75" customHeight="1" thickBot="1">
      <c r="A23" s="176" t="s">
        <v>28</v>
      </c>
      <c r="B23" s="90" t="s">
        <v>11</v>
      </c>
      <c r="C23" s="61">
        <v>170</v>
      </c>
      <c r="D23" s="61">
        <v>180</v>
      </c>
      <c r="E23" s="61">
        <v>200</v>
      </c>
      <c r="F23" s="61">
        <v>205</v>
      </c>
      <c r="G23" s="198">
        <f>F23/E23*100</f>
        <v>102.49999999999999</v>
      </c>
      <c r="H23" s="61">
        <v>210</v>
      </c>
      <c r="I23" s="203">
        <v>215</v>
      </c>
      <c r="J23" s="61">
        <v>220</v>
      </c>
      <c r="K23" s="198">
        <f t="shared" si="1"/>
        <v>129.41176470588235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212" t="s">
        <v>83</v>
      </c>
      <c r="B26" s="212"/>
      <c r="C26" s="212"/>
      <c r="D26" s="212"/>
      <c r="E26" s="212"/>
      <c r="F26" s="212"/>
      <c r="G26" s="212"/>
      <c r="H26" s="212"/>
      <c r="I26" s="3"/>
      <c r="J26" s="3"/>
      <c r="K26" s="3"/>
    </row>
    <row r="27" spans="1:11" ht="18.75">
      <c r="A27" s="34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mergeCells count="3">
    <mergeCell ref="A2:F2"/>
    <mergeCell ref="B3:C3"/>
    <mergeCell ref="A26:H26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5"/>
  <sheetViews>
    <sheetView zoomScale="85" zoomScaleNormal="85" zoomScalePageLayoutView="0" workbookViewId="0" topLeftCell="A1">
      <selection activeCell="G27" sqref="G27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7" width="10.75390625" style="0" customWidth="1"/>
    <col min="8" max="11" width="11.75390625" style="0" customWidth="1"/>
  </cols>
  <sheetData>
    <row r="2" spans="1:5" ht="14.25">
      <c r="A2" s="213" t="s">
        <v>75</v>
      </c>
      <c r="B2" s="213"/>
      <c r="C2" s="213"/>
      <c r="D2" s="213"/>
      <c r="E2" s="213"/>
    </row>
    <row r="3" spans="1:6" ht="16.5" thickBot="1">
      <c r="A3" s="83"/>
      <c r="B3" s="84" t="s">
        <v>70</v>
      </c>
      <c r="C3" s="85"/>
      <c r="D3" s="82"/>
      <c r="E3" s="82"/>
      <c r="F3" s="1"/>
    </row>
    <row r="4" spans="1:3" ht="15.75">
      <c r="A4" s="1"/>
      <c r="B4" s="86" t="s">
        <v>50</v>
      </c>
      <c r="C4" s="87"/>
    </row>
    <row r="5" spans="1:7" ht="15.75">
      <c r="A5" s="1"/>
      <c r="B5" s="2"/>
      <c r="C5" s="2"/>
      <c r="F5" s="2"/>
      <c r="G5" s="2"/>
    </row>
    <row r="6" spans="1:5" ht="14.25">
      <c r="A6" s="51" t="s">
        <v>15</v>
      </c>
      <c r="B6" s="52"/>
      <c r="C6" s="52"/>
      <c r="D6" s="52"/>
      <c r="E6" s="52"/>
    </row>
    <row r="7" spans="1:7" ht="14.25">
      <c r="A7" s="51" t="s">
        <v>51</v>
      </c>
      <c r="B7" s="52"/>
      <c r="C7" s="51"/>
      <c r="D7" s="52"/>
      <c r="E7" s="52"/>
      <c r="F7" s="12"/>
      <c r="G7" s="12"/>
    </row>
    <row r="8" ht="13.5" thickBot="1"/>
    <row r="9" spans="1:11" ht="18" customHeight="1" thickBot="1">
      <c r="A9" s="63" t="s">
        <v>0</v>
      </c>
      <c r="B9" s="62" t="s">
        <v>1</v>
      </c>
      <c r="C9" s="74" t="s">
        <v>18</v>
      </c>
      <c r="D9" s="75"/>
      <c r="E9" s="75"/>
      <c r="F9" s="79" t="s">
        <v>12</v>
      </c>
      <c r="G9" s="66" t="s">
        <v>78</v>
      </c>
      <c r="H9" s="74" t="s">
        <v>17</v>
      </c>
      <c r="I9" s="76"/>
      <c r="J9" s="77"/>
      <c r="K9" s="66" t="s">
        <v>80</v>
      </c>
    </row>
    <row r="10" spans="1:11" ht="19.5" customHeight="1" thickBot="1">
      <c r="A10" s="78"/>
      <c r="B10" s="67" t="s">
        <v>2</v>
      </c>
      <c r="C10" s="80" t="s">
        <v>59</v>
      </c>
      <c r="D10" s="80" t="s">
        <v>63</v>
      </c>
      <c r="E10" s="80" t="s">
        <v>64</v>
      </c>
      <c r="F10" s="80" t="s">
        <v>65</v>
      </c>
      <c r="G10" s="70" t="s">
        <v>79</v>
      </c>
      <c r="H10" s="68" t="s">
        <v>66</v>
      </c>
      <c r="I10" s="68" t="s">
        <v>68</v>
      </c>
      <c r="J10" s="68" t="s">
        <v>76</v>
      </c>
      <c r="K10" s="70" t="s">
        <v>81</v>
      </c>
    </row>
    <row r="11" spans="1:11" ht="24.75" customHeight="1" thickBot="1">
      <c r="A11" s="171" t="s">
        <v>71</v>
      </c>
      <c r="B11" s="91" t="s">
        <v>8</v>
      </c>
      <c r="C11" s="184">
        <v>5172</v>
      </c>
      <c r="D11" s="184">
        <v>7396</v>
      </c>
      <c r="E11" s="184">
        <v>8952.9</v>
      </c>
      <c r="F11" s="184">
        <v>7400</v>
      </c>
      <c r="G11" s="161">
        <f>F11/E11*100</f>
        <v>82.65478224932704</v>
      </c>
      <c r="H11" s="184">
        <v>7500</v>
      </c>
      <c r="I11" s="204">
        <v>7600</v>
      </c>
      <c r="J11" s="184">
        <v>7700</v>
      </c>
      <c r="K11" s="198">
        <f>J11/C11*100</f>
        <v>148.8785769528229</v>
      </c>
    </row>
    <row r="12" spans="1:11" ht="24.75" customHeight="1" thickBot="1">
      <c r="A12" s="160" t="s">
        <v>72</v>
      </c>
      <c r="B12" s="92" t="s">
        <v>14</v>
      </c>
      <c r="C12" s="170">
        <v>1584</v>
      </c>
      <c r="D12" s="170">
        <v>1856</v>
      </c>
      <c r="E12" s="170">
        <v>1899.6</v>
      </c>
      <c r="F12" s="170">
        <v>1600</v>
      </c>
      <c r="G12" s="178">
        <f>F12/E12*100</f>
        <v>84.22825858075385</v>
      </c>
      <c r="H12" s="170">
        <v>1650</v>
      </c>
      <c r="I12" s="205">
        <v>1700</v>
      </c>
      <c r="J12" s="170">
        <v>1750</v>
      </c>
      <c r="K12" s="198">
        <f>J12/C12*100</f>
        <v>110.479797979798</v>
      </c>
    </row>
    <row r="13" spans="1:11" ht="24.75" customHeight="1" thickBot="1">
      <c r="A13" s="160" t="s">
        <v>73</v>
      </c>
      <c r="B13" s="92" t="s">
        <v>14</v>
      </c>
      <c r="C13" s="170">
        <v>10</v>
      </c>
      <c r="D13" s="170">
        <v>0</v>
      </c>
      <c r="E13" s="170">
        <v>0</v>
      </c>
      <c r="F13" s="170">
        <v>0</v>
      </c>
      <c r="G13" s="178"/>
      <c r="H13" s="170">
        <v>0</v>
      </c>
      <c r="I13" s="170">
        <v>0</v>
      </c>
      <c r="J13" s="170">
        <v>0</v>
      </c>
      <c r="K13" s="198"/>
    </row>
    <row r="14" spans="1:11" ht="24.75" customHeight="1" thickBot="1">
      <c r="A14" s="160" t="s">
        <v>74</v>
      </c>
      <c r="B14" s="92" t="s">
        <v>14</v>
      </c>
      <c r="C14" s="170"/>
      <c r="D14" s="170"/>
      <c r="E14" s="170"/>
      <c r="F14" s="170"/>
      <c r="G14" s="178"/>
      <c r="H14" s="170"/>
      <c r="I14" s="170"/>
      <c r="J14" s="170"/>
      <c r="K14" s="198"/>
    </row>
    <row r="15" spans="1:11" ht="24.75" customHeight="1" thickBot="1">
      <c r="A15" s="172" t="s">
        <v>13</v>
      </c>
      <c r="B15" s="92" t="s">
        <v>14</v>
      </c>
      <c r="C15" s="170">
        <v>0</v>
      </c>
      <c r="D15" s="170">
        <v>0</v>
      </c>
      <c r="E15" s="170">
        <v>0</v>
      </c>
      <c r="F15" s="170">
        <v>0</v>
      </c>
      <c r="G15" s="178"/>
      <c r="H15" s="170">
        <v>0</v>
      </c>
      <c r="I15" s="205">
        <v>0</v>
      </c>
      <c r="J15" s="170">
        <v>0</v>
      </c>
      <c r="K15" s="198" t="e">
        <f>J15/C15*100</f>
        <v>#DIV/0!</v>
      </c>
    </row>
    <row r="16" spans="1:11" ht="24.75" customHeight="1" thickBot="1">
      <c r="A16" s="172" t="s">
        <v>3</v>
      </c>
      <c r="B16" s="92" t="s">
        <v>14</v>
      </c>
      <c r="C16" s="170">
        <v>10</v>
      </c>
      <c r="D16" s="178">
        <v>3</v>
      </c>
      <c r="E16" s="178">
        <v>9</v>
      </c>
      <c r="F16" s="170">
        <v>10</v>
      </c>
      <c r="G16" s="178">
        <f>F16/E16*100</f>
        <v>111.11111111111111</v>
      </c>
      <c r="H16" s="170">
        <v>12</v>
      </c>
      <c r="I16" s="205">
        <v>15</v>
      </c>
      <c r="J16" s="170">
        <v>20</v>
      </c>
      <c r="K16" s="198">
        <f>J16/C16*100</f>
        <v>200</v>
      </c>
    </row>
    <row r="17" spans="1:11" ht="24.75" customHeight="1" thickBot="1">
      <c r="A17" s="172" t="s">
        <v>4</v>
      </c>
      <c r="B17" s="92" t="s">
        <v>14</v>
      </c>
      <c r="C17" s="170"/>
      <c r="D17" s="170"/>
      <c r="E17" s="170"/>
      <c r="F17" s="170"/>
      <c r="G17" s="178"/>
      <c r="H17" s="170"/>
      <c r="I17" s="205"/>
      <c r="J17" s="170"/>
      <c r="K17" s="198"/>
    </row>
    <row r="18" spans="1:11" ht="24.75" customHeight="1" thickBot="1">
      <c r="A18" s="173" t="s">
        <v>5</v>
      </c>
      <c r="B18" s="92" t="s">
        <v>14</v>
      </c>
      <c r="C18" s="169"/>
      <c r="D18" s="169"/>
      <c r="E18" s="169"/>
      <c r="F18" s="169"/>
      <c r="G18" s="178"/>
      <c r="H18" s="169"/>
      <c r="I18" s="206"/>
      <c r="J18" s="169"/>
      <c r="K18" s="198"/>
    </row>
    <row r="19" spans="1:11" ht="23.25" thickBot="1">
      <c r="A19" s="127" t="s">
        <v>58</v>
      </c>
      <c r="B19" s="111" t="s">
        <v>14</v>
      </c>
      <c r="C19" s="169">
        <v>52.7</v>
      </c>
      <c r="D19" s="169">
        <v>12.4</v>
      </c>
      <c r="E19" s="169">
        <v>19.1</v>
      </c>
      <c r="F19" s="169">
        <v>20</v>
      </c>
      <c r="G19" s="178">
        <f>F19/E19*100</f>
        <v>104.71204188481676</v>
      </c>
      <c r="H19" s="169">
        <v>14.5</v>
      </c>
      <c r="I19" s="206">
        <v>15</v>
      </c>
      <c r="J19" s="169">
        <v>15</v>
      </c>
      <c r="K19" s="198">
        <f>J19/C19*100</f>
        <v>28.46299810246679</v>
      </c>
    </row>
    <row r="20" spans="1:11" ht="24.75" customHeight="1" thickBot="1">
      <c r="A20" s="174" t="s">
        <v>6</v>
      </c>
      <c r="B20" s="92" t="s">
        <v>14</v>
      </c>
      <c r="C20" s="170">
        <v>252</v>
      </c>
      <c r="D20" s="170">
        <v>293</v>
      </c>
      <c r="E20" s="170">
        <v>280</v>
      </c>
      <c r="F20" s="170">
        <v>300</v>
      </c>
      <c r="G20" s="178">
        <f>F20/E20*100</f>
        <v>107.14285714285714</v>
      </c>
      <c r="H20" s="170">
        <v>290</v>
      </c>
      <c r="I20" s="205">
        <v>300</v>
      </c>
      <c r="J20" s="170">
        <v>320</v>
      </c>
      <c r="K20" s="198">
        <f>J20/C20*100</f>
        <v>126.98412698412697</v>
      </c>
    </row>
    <row r="21" spans="1:11" ht="24.75" customHeight="1" thickBot="1">
      <c r="A21" s="172" t="s">
        <v>7</v>
      </c>
      <c r="B21" s="88" t="s">
        <v>9</v>
      </c>
      <c r="C21" s="180">
        <v>15</v>
      </c>
      <c r="D21" s="180">
        <v>3</v>
      </c>
      <c r="E21" s="180">
        <v>4</v>
      </c>
      <c r="F21" s="180">
        <v>4</v>
      </c>
      <c r="G21" s="178">
        <f>F21/E21*100</f>
        <v>100</v>
      </c>
      <c r="H21" s="180">
        <v>5</v>
      </c>
      <c r="I21" s="207">
        <v>5</v>
      </c>
      <c r="J21" s="180">
        <v>6</v>
      </c>
      <c r="K21" s="198">
        <f>J21/C21*100</f>
        <v>40</v>
      </c>
    </row>
    <row r="22" spans="1:11" ht="24.75" customHeight="1" thickBot="1">
      <c r="A22" s="175" t="s">
        <v>25</v>
      </c>
      <c r="B22" s="89" t="s">
        <v>10</v>
      </c>
      <c r="C22" s="169">
        <v>0</v>
      </c>
      <c r="D22" s="185">
        <v>1</v>
      </c>
      <c r="E22" s="185">
        <v>1</v>
      </c>
      <c r="F22" s="169">
        <v>1</v>
      </c>
      <c r="G22" s="182">
        <f>F22/E22*100</f>
        <v>100</v>
      </c>
      <c r="H22" s="169">
        <v>1</v>
      </c>
      <c r="I22" s="206">
        <v>1</v>
      </c>
      <c r="J22" s="169">
        <v>1</v>
      </c>
      <c r="K22" s="198" t="e">
        <f>J22/C22*100</f>
        <v>#DIV/0!</v>
      </c>
    </row>
    <row r="23" spans="1:11" ht="24.75" customHeight="1" thickBot="1">
      <c r="A23" s="176" t="s">
        <v>28</v>
      </c>
      <c r="B23" s="90" t="s">
        <v>11</v>
      </c>
      <c r="C23" s="183">
        <v>55</v>
      </c>
      <c r="D23" s="183">
        <v>60</v>
      </c>
      <c r="E23" s="183">
        <v>62</v>
      </c>
      <c r="F23" s="183">
        <v>64</v>
      </c>
      <c r="G23" s="182">
        <f>F23/E23*100</f>
        <v>103.2258064516129</v>
      </c>
      <c r="H23" s="183">
        <v>66</v>
      </c>
      <c r="I23" s="208">
        <v>68</v>
      </c>
      <c r="J23" s="183">
        <v>70</v>
      </c>
      <c r="K23" s="192">
        <f>J23/C23*100</f>
        <v>127.27272727272727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212" t="s">
        <v>83</v>
      </c>
      <c r="B25" s="212"/>
      <c r="C25" s="212"/>
      <c r="D25" s="212"/>
      <c r="E25" s="212"/>
      <c r="F25" s="212"/>
      <c r="G25" s="212"/>
      <c r="H25" s="212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4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mergeCells count="2">
    <mergeCell ref="A2:E2"/>
    <mergeCell ref="A25:H25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A1">
      <selection activeCell="A25" sqref="A25:H25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1.00390625" style="0" customWidth="1"/>
  </cols>
  <sheetData>
    <row r="2" spans="1:5" ht="14.25">
      <c r="A2" s="213" t="s">
        <v>75</v>
      </c>
      <c r="B2" s="213"/>
      <c r="C2" s="213"/>
      <c r="D2" s="213"/>
      <c r="E2" s="213"/>
    </row>
    <row r="3" spans="1:6" ht="16.5" thickBot="1">
      <c r="A3" s="83"/>
      <c r="B3" s="211" t="s">
        <v>70</v>
      </c>
      <c r="C3" s="211"/>
      <c r="D3" s="82"/>
      <c r="E3" s="82"/>
      <c r="F3" s="1"/>
    </row>
    <row r="4" spans="1:3" ht="15.75">
      <c r="A4" s="1"/>
      <c r="B4" s="86" t="s">
        <v>50</v>
      </c>
      <c r="C4" s="87"/>
    </row>
    <row r="5" spans="1:7" ht="15.75">
      <c r="A5" s="1"/>
      <c r="B5" s="2"/>
      <c r="C5" s="2"/>
      <c r="F5" s="2"/>
      <c r="G5" s="2"/>
    </row>
    <row r="6" spans="1:5" ht="14.25">
      <c r="A6" s="51" t="s">
        <v>15</v>
      </c>
      <c r="B6" s="52"/>
      <c r="C6" s="52"/>
      <c r="D6" s="52"/>
      <c r="E6" s="52"/>
    </row>
    <row r="7" spans="1:7" ht="14.25">
      <c r="A7" s="51" t="s">
        <v>54</v>
      </c>
      <c r="B7" s="52"/>
      <c r="C7" s="51"/>
      <c r="D7" s="52"/>
      <c r="E7" s="52"/>
      <c r="F7" s="12"/>
      <c r="G7" s="12"/>
    </row>
    <row r="8" ht="13.5" thickBot="1"/>
    <row r="9" spans="1:11" ht="18" customHeight="1" thickBot="1">
      <c r="A9" s="63" t="s">
        <v>0</v>
      </c>
      <c r="B9" s="62" t="s">
        <v>1</v>
      </c>
      <c r="C9" s="74" t="s">
        <v>18</v>
      </c>
      <c r="D9" s="75"/>
      <c r="E9" s="75"/>
      <c r="F9" s="79" t="s">
        <v>12</v>
      </c>
      <c r="G9" s="66" t="s">
        <v>78</v>
      </c>
      <c r="H9" s="74" t="s">
        <v>17</v>
      </c>
      <c r="I9" s="76"/>
      <c r="J9" s="77"/>
      <c r="K9" s="66" t="s">
        <v>80</v>
      </c>
    </row>
    <row r="10" spans="1:11" ht="19.5" customHeight="1" thickBot="1">
      <c r="A10" s="78"/>
      <c r="B10" s="67" t="s">
        <v>2</v>
      </c>
      <c r="C10" s="80" t="s">
        <v>59</v>
      </c>
      <c r="D10" s="80" t="s">
        <v>63</v>
      </c>
      <c r="E10" s="80" t="s">
        <v>64</v>
      </c>
      <c r="F10" s="80" t="s">
        <v>65</v>
      </c>
      <c r="G10" s="70" t="s">
        <v>79</v>
      </c>
      <c r="H10" s="68" t="s">
        <v>66</v>
      </c>
      <c r="I10" s="68" t="s">
        <v>68</v>
      </c>
      <c r="J10" s="68" t="s">
        <v>76</v>
      </c>
      <c r="K10" s="70" t="s">
        <v>81</v>
      </c>
    </row>
    <row r="11" spans="1:11" ht="24.75" customHeight="1" thickBot="1">
      <c r="A11" s="53" t="s">
        <v>71</v>
      </c>
      <c r="B11" s="91" t="s">
        <v>8</v>
      </c>
      <c r="C11" s="184">
        <v>45</v>
      </c>
      <c r="D11" s="184">
        <v>53.8</v>
      </c>
      <c r="E11" s="184">
        <v>97.8</v>
      </c>
      <c r="F11" s="161">
        <v>70</v>
      </c>
      <c r="G11" s="161">
        <f>F11/E11*100</f>
        <v>71.57464212678937</v>
      </c>
      <c r="H11" s="184">
        <v>73</v>
      </c>
      <c r="I11" s="184">
        <v>76</v>
      </c>
      <c r="J11" s="184">
        <v>80</v>
      </c>
      <c r="K11" s="198">
        <f>J11/C11*100</f>
        <v>177.77777777777777</v>
      </c>
    </row>
    <row r="12" spans="1:11" ht="24.75" customHeight="1" thickBot="1">
      <c r="A12" s="159" t="s">
        <v>72</v>
      </c>
      <c r="B12" s="92" t="s">
        <v>14</v>
      </c>
      <c r="C12" s="170">
        <v>66</v>
      </c>
      <c r="D12" s="170">
        <v>52</v>
      </c>
      <c r="E12" s="170">
        <v>72</v>
      </c>
      <c r="F12" s="161">
        <v>60</v>
      </c>
      <c r="G12" s="161">
        <f>F12/E12*100</f>
        <v>83.33333333333334</v>
      </c>
      <c r="H12" s="170">
        <v>65</v>
      </c>
      <c r="I12" s="170">
        <v>68</v>
      </c>
      <c r="J12" s="170">
        <v>70</v>
      </c>
      <c r="K12" s="198">
        <f aca="true" t="shared" si="0" ref="K12:K23">J12/C12*100</f>
        <v>106.06060606060606</v>
      </c>
    </row>
    <row r="13" spans="1:11" ht="24.75" customHeight="1" thickBot="1">
      <c r="A13" s="159" t="s">
        <v>73</v>
      </c>
      <c r="B13" s="92" t="s">
        <v>14</v>
      </c>
      <c r="C13" s="170"/>
      <c r="D13" s="170"/>
      <c r="E13" s="170"/>
      <c r="F13" s="161"/>
      <c r="G13" s="161"/>
      <c r="H13" s="170"/>
      <c r="I13" s="170"/>
      <c r="J13" s="170"/>
      <c r="K13" s="198"/>
    </row>
    <row r="14" spans="1:11" ht="24.75" customHeight="1" thickBot="1">
      <c r="A14" s="160" t="s">
        <v>74</v>
      </c>
      <c r="B14" s="92" t="s">
        <v>14</v>
      </c>
      <c r="C14" s="170"/>
      <c r="D14" s="170"/>
      <c r="E14" s="170"/>
      <c r="F14" s="161"/>
      <c r="G14" s="161"/>
      <c r="H14" s="170"/>
      <c r="I14" s="170"/>
      <c r="J14" s="170"/>
      <c r="K14" s="198"/>
    </row>
    <row r="15" spans="1:11" ht="24.75" customHeight="1" thickBot="1">
      <c r="A15" s="55" t="s">
        <v>13</v>
      </c>
      <c r="B15" s="92" t="s">
        <v>14</v>
      </c>
      <c r="C15" s="170">
        <v>2363</v>
      </c>
      <c r="D15" s="170">
        <v>1746</v>
      </c>
      <c r="E15" s="170">
        <v>2868</v>
      </c>
      <c r="F15" s="161">
        <v>2600</v>
      </c>
      <c r="G15" s="161">
        <f aca="true" t="shared" si="1" ref="G15:G23">F15/E15*100</f>
        <v>90.65550906555092</v>
      </c>
      <c r="H15" s="170">
        <v>2600</v>
      </c>
      <c r="I15" s="205">
        <v>2680</v>
      </c>
      <c r="J15" s="170">
        <v>2750</v>
      </c>
      <c r="K15" s="198">
        <f t="shared" si="0"/>
        <v>116.3774862462971</v>
      </c>
    </row>
    <row r="16" spans="1:11" ht="24.75" customHeight="1" thickBot="1">
      <c r="A16" s="55" t="s">
        <v>3</v>
      </c>
      <c r="B16" s="92" t="s">
        <v>14</v>
      </c>
      <c r="C16" s="170">
        <v>7508</v>
      </c>
      <c r="D16" s="170">
        <v>7410</v>
      </c>
      <c r="E16" s="170">
        <v>9052.7</v>
      </c>
      <c r="F16" s="161">
        <v>8000</v>
      </c>
      <c r="G16" s="161">
        <f t="shared" si="1"/>
        <v>88.37142509969401</v>
      </c>
      <c r="H16" s="170">
        <v>7700</v>
      </c>
      <c r="I16" s="205">
        <v>7850</v>
      </c>
      <c r="J16" s="170">
        <v>8000</v>
      </c>
      <c r="K16" s="198">
        <f t="shared" si="0"/>
        <v>106.55301012253595</v>
      </c>
    </row>
    <row r="17" spans="1:11" ht="24.75" customHeight="1" thickBot="1">
      <c r="A17" s="55" t="s">
        <v>4</v>
      </c>
      <c r="B17" s="92" t="s">
        <v>14</v>
      </c>
      <c r="C17" s="170">
        <v>1777</v>
      </c>
      <c r="D17" s="170">
        <v>2047</v>
      </c>
      <c r="E17" s="170">
        <v>2190.6</v>
      </c>
      <c r="F17" s="161">
        <v>2050</v>
      </c>
      <c r="G17" s="161">
        <f t="shared" si="1"/>
        <v>93.5816671231626</v>
      </c>
      <c r="H17" s="170">
        <v>2100</v>
      </c>
      <c r="I17" s="205">
        <v>2150</v>
      </c>
      <c r="J17" s="170">
        <v>2200</v>
      </c>
      <c r="K17" s="198">
        <f t="shared" si="0"/>
        <v>123.80416432189082</v>
      </c>
    </row>
    <row r="18" spans="1:11" ht="24.75" customHeight="1" thickBot="1">
      <c r="A18" s="56" t="s">
        <v>5</v>
      </c>
      <c r="B18" s="92" t="s">
        <v>14</v>
      </c>
      <c r="C18" s="169">
        <v>148</v>
      </c>
      <c r="D18" s="169">
        <v>140</v>
      </c>
      <c r="E18" s="169">
        <v>112.4</v>
      </c>
      <c r="F18" s="161">
        <v>110</v>
      </c>
      <c r="G18" s="161">
        <f t="shared" si="1"/>
        <v>97.86476868327402</v>
      </c>
      <c r="H18" s="169">
        <v>115</v>
      </c>
      <c r="I18" s="206">
        <v>120</v>
      </c>
      <c r="J18" s="169">
        <v>125</v>
      </c>
      <c r="K18" s="198">
        <f t="shared" si="0"/>
        <v>84.45945945945947</v>
      </c>
    </row>
    <row r="19" spans="1:11" ht="23.25" thickBot="1">
      <c r="A19" s="127" t="s">
        <v>58</v>
      </c>
      <c r="B19" s="111" t="s">
        <v>14</v>
      </c>
      <c r="C19" s="169">
        <v>1855</v>
      </c>
      <c r="D19" s="169">
        <v>1715</v>
      </c>
      <c r="E19" s="169">
        <v>1534</v>
      </c>
      <c r="F19" s="161">
        <v>1540</v>
      </c>
      <c r="G19" s="161">
        <f t="shared" si="1"/>
        <v>100.39113428943938</v>
      </c>
      <c r="H19" s="169">
        <v>1550</v>
      </c>
      <c r="I19" s="206">
        <v>1570</v>
      </c>
      <c r="J19" s="169">
        <v>1600</v>
      </c>
      <c r="K19" s="198">
        <f t="shared" si="0"/>
        <v>86.25336927223721</v>
      </c>
    </row>
    <row r="20" spans="1:11" ht="24.75" customHeight="1" thickBot="1">
      <c r="A20" s="115" t="s">
        <v>6</v>
      </c>
      <c r="B20" s="92" t="s">
        <v>14</v>
      </c>
      <c r="C20" s="170">
        <v>11859</v>
      </c>
      <c r="D20" s="170">
        <v>11397</v>
      </c>
      <c r="E20" s="170">
        <v>10733.1</v>
      </c>
      <c r="F20" s="161">
        <v>10000</v>
      </c>
      <c r="G20" s="161">
        <f t="shared" si="1"/>
        <v>93.16972729220822</v>
      </c>
      <c r="H20" s="170">
        <v>9660</v>
      </c>
      <c r="I20" s="205">
        <v>9400</v>
      </c>
      <c r="J20" s="170">
        <v>9400</v>
      </c>
      <c r="K20" s="198">
        <f t="shared" si="0"/>
        <v>79.26469348174382</v>
      </c>
    </row>
    <row r="21" spans="1:11" ht="24.75" customHeight="1" thickBot="1">
      <c r="A21" s="55" t="s">
        <v>7</v>
      </c>
      <c r="B21" s="88" t="s">
        <v>9</v>
      </c>
      <c r="C21" s="180">
        <v>7351</v>
      </c>
      <c r="D21" s="180">
        <v>6851</v>
      </c>
      <c r="E21" s="180">
        <v>6592</v>
      </c>
      <c r="F21" s="161">
        <v>6500</v>
      </c>
      <c r="G21" s="161">
        <f t="shared" si="1"/>
        <v>98.60436893203884</v>
      </c>
      <c r="H21" s="180">
        <v>6450</v>
      </c>
      <c r="I21" s="207">
        <v>6300</v>
      </c>
      <c r="J21" s="180">
        <v>6150</v>
      </c>
      <c r="K21" s="198">
        <f t="shared" si="0"/>
        <v>83.66208679091281</v>
      </c>
    </row>
    <row r="22" spans="1:11" ht="24.75" customHeight="1" thickBot="1">
      <c r="A22" s="58" t="s">
        <v>25</v>
      </c>
      <c r="B22" s="89" t="s">
        <v>10</v>
      </c>
      <c r="C22" s="169">
        <v>50</v>
      </c>
      <c r="D22" s="169">
        <v>40</v>
      </c>
      <c r="E22" s="169">
        <v>49</v>
      </c>
      <c r="F22" s="161">
        <v>45</v>
      </c>
      <c r="G22" s="161">
        <f t="shared" si="1"/>
        <v>91.83673469387756</v>
      </c>
      <c r="H22" s="169">
        <v>45</v>
      </c>
      <c r="I22" s="206">
        <v>47</v>
      </c>
      <c r="J22" s="169">
        <v>47</v>
      </c>
      <c r="K22" s="198">
        <f t="shared" si="0"/>
        <v>94</v>
      </c>
    </row>
    <row r="23" spans="1:11" ht="24.75" customHeight="1" thickBot="1">
      <c r="A23" s="112" t="s">
        <v>28</v>
      </c>
      <c r="B23" s="90" t="s">
        <v>11</v>
      </c>
      <c r="C23" s="61">
        <v>28</v>
      </c>
      <c r="D23" s="61">
        <v>29</v>
      </c>
      <c r="E23" s="61">
        <v>31</v>
      </c>
      <c r="F23" s="192">
        <v>32</v>
      </c>
      <c r="G23" s="192">
        <f t="shared" si="1"/>
        <v>103.2258064516129</v>
      </c>
      <c r="H23" s="61">
        <v>33</v>
      </c>
      <c r="I23" s="203">
        <v>34</v>
      </c>
      <c r="J23" s="61">
        <v>35</v>
      </c>
      <c r="K23" s="192">
        <f t="shared" si="0"/>
        <v>125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212" t="s">
        <v>83</v>
      </c>
      <c r="B25" s="212"/>
      <c r="C25" s="212"/>
      <c r="D25" s="212"/>
      <c r="E25" s="212"/>
      <c r="F25" s="212"/>
      <c r="G25" s="212"/>
      <c r="H25" s="212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4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mergeCells count="3">
    <mergeCell ref="A2:E2"/>
    <mergeCell ref="B3:C3"/>
    <mergeCell ref="A25:H25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16"/>
  <sheetViews>
    <sheetView zoomScale="85" zoomScaleNormal="85" zoomScalePageLayoutView="0" workbookViewId="0" topLeftCell="A1">
      <selection activeCell="A25" sqref="A25:H25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6" width="10.75390625" style="0" customWidth="1"/>
    <col min="7" max="7" width="12.00390625" style="0" customWidth="1"/>
    <col min="8" max="10" width="11.75390625" style="0" customWidth="1"/>
    <col min="11" max="11" width="12.375" style="0" customWidth="1"/>
  </cols>
  <sheetData>
    <row r="2" spans="1:6" ht="14.25">
      <c r="A2" s="213" t="s">
        <v>75</v>
      </c>
      <c r="B2" s="213"/>
      <c r="C2" s="213"/>
      <c r="D2" s="213"/>
      <c r="E2" s="213"/>
      <c r="F2" s="213"/>
    </row>
    <row r="3" spans="1:6" ht="16.5" thickBot="1">
      <c r="A3" s="83"/>
      <c r="B3" s="211" t="s">
        <v>70</v>
      </c>
      <c r="C3" s="211"/>
      <c r="D3" s="82"/>
      <c r="E3" s="82"/>
      <c r="F3" s="1"/>
    </row>
    <row r="4" spans="1:3" ht="15.75">
      <c r="A4" s="1"/>
      <c r="B4" s="86" t="s">
        <v>50</v>
      </c>
      <c r="C4" s="87"/>
    </row>
    <row r="5" spans="1:7" ht="15.75">
      <c r="A5" s="1"/>
      <c r="B5" s="2"/>
      <c r="C5" s="2"/>
      <c r="F5" s="2"/>
      <c r="G5" s="2"/>
    </row>
    <row r="6" spans="1:5" ht="14.25">
      <c r="A6" s="51" t="s">
        <v>15</v>
      </c>
      <c r="B6" s="52"/>
      <c r="C6" s="52"/>
      <c r="D6" s="52"/>
      <c r="E6" s="52"/>
    </row>
    <row r="7" spans="1:7" ht="14.25">
      <c r="A7" s="51" t="s">
        <v>52</v>
      </c>
      <c r="B7" s="52"/>
      <c r="C7" s="51"/>
      <c r="D7" s="52"/>
      <c r="E7" s="52"/>
      <c r="F7" s="12"/>
      <c r="G7" s="12"/>
    </row>
    <row r="8" ht="13.5" thickBot="1"/>
    <row r="9" spans="1:11" ht="18" customHeight="1" thickBot="1">
      <c r="A9" s="63" t="s">
        <v>0</v>
      </c>
      <c r="B9" s="62" t="s">
        <v>1</v>
      </c>
      <c r="C9" s="74" t="s">
        <v>18</v>
      </c>
      <c r="D9" s="75"/>
      <c r="E9" s="75"/>
      <c r="F9" s="79" t="s">
        <v>12</v>
      </c>
      <c r="G9" s="66" t="s">
        <v>78</v>
      </c>
      <c r="H9" s="74" t="s">
        <v>17</v>
      </c>
      <c r="I9" s="76"/>
      <c r="J9" s="77"/>
      <c r="K9" s="66" t="s">
        <v>80</v>
      </c>
    </row>
    <row r="10" spans="1:11" ht="19.5" customHeight="1" thickBot="1">
      <c r="A10" s="78"/>
      <c r="B10" s="67" t="s">
        <v>2</v>
      </c>
      <c r="C10" s="80" t="s">
        <v>59</v>
      </c>
      <c r="D10" s="80" t="s">
        <v>63</v>
      </c>
      <c r="E10" s="80" t="s">
        <v>64</v>
      </c>
      <c r="F10" s="80" t="s">
        <v>65</v>
      </c>
      <c r="G10" s="70" t="s">
        <v>79</v>
      </c>
      <c r="H10" s="68" t="s">
        <v>66</v>
      </c>
      <c r="I10" s="68" t="s">
        <v>68</v>
      </c>
      <c r="J10" s="68" t="s">
        <v>76</v>
      </c>
      <c r="K10" s="70" t="s">
        <v>81</v>
      </c>
    </row>
    <row r="11" spans="1:17" ht="24.75" customHeight="1" thickBot="1">
      <c r="A11" s="53" t="s">
        <v>71</v>
      </c>
      <c r="B11" s="91" t="s">
        <v>8</v>
      </c>
      <c r="C11" s="165">
        <f>SUM(Лист2!C11+Лист3!C11+Лист4!C11)</f>
        <v>85277</v>
      </c>
      <c r="D11" s="165">
        <f>SUM(Лист2!D11+Лист3!D11+Лист4!D11)</f>
        <v>83265.8</v>
      </c>
      <c r="E11" s="165">
        <f>SUM(Лист2!E11+Лист3!E11+Лист4!E11)</f>
        <v>120166.9</v>
      </c>
      <c r="F11" s="165">
        <f>SUM(Лист2!F11+Лист3!F11+Лист4!F11)</f>
        <v>97470</v>
      </c>
      <c r="G11" s="161">
        <f aca="true" t="shared" si="0" ref="G11:G23">F11/E11*100</f>
        <v>81.1121864673217</v>
      </c>
      <c r="H11" s="165">
        <f>SUM(Лист2!H11+Лист3!H11+Лист4!H11)</f>
        <v>94573</v>
      </c>
      <c r="I11" s="165">
        <f>SUM(Лист2!I11+Лист3!I11+Лист4!I11)</f>
        <v>96676</v>
      </c>
      <c r="J11" s="165">
        <f>SUM(Лист2!J11+Лист3!J11+Лист4!J11)</f>
        <v>97780</v>
      </c>
      <c r="K11" s="161">
        <f aca="true" t="shared" si="1" ref="K11:K23">J11/C11*100</f>
        <v>114.66163209306144</v>
      </c>
      <c r="M11" s="156"/>
      <c r="N11" s="156"/>
      <c r="O11" s="156"/>
      <c r="P11" s="156"/>
      <c r="Q11" s="156"/>
    </row>
    <row r="12" spans="1:17" ht="24.75" customHeight="1" thickBot="1">
      <c r="A12" s="159" t="s">
        <v>72</v>
      </c>
      <c r="B12" s="92" t="s">
        <v>14</v>
      </c>
      <c r="C12" s="165">
        <f>SUM(Лист2!C12+Лист3!C12+Лист4!C12)</f>
        <v>17698</v>
      </c>
      <c r="D12" s="165">
        <f>SUM(Лист2!D12+Лист3!D12+Лист4!D12)</f>
        <v>17631</v>
      </c>
      <c r="E12" s="165">
        <f>SUM(Лист2!E12+Лист3!E12+Лист4!E12)</f>
        <v>18702.3</v>
      </c>
      <c r="F12" s="165">
        <f>SUM(Лист2!F12+Лист3!F12+Лист4!F12)</f>
        <v>17760</v>
      </c>
      <c r="G12" s="161">
        <f t="shared" si="0"/>
        <v>94.96158226528289</v>
      </c>
      <c r="H12" s="165">
        <f>SUM(Лист2!H12+Лист3!H12+Лист4!H12)</f>
        <v>17215</v>
      </c>
      <c r="I12" s="165">
        <f>SUM(Лист2!I12+Лист3!I12+Лист4!I12)</f>
        <v>17468</v>
      </c>
      <c r="J12" s="165">
        <f>SUM(Лист2!J12+Лист3!J12+Лист4!J12)</f>
        <v>17870</v>
      </c>
      <c r="K12" s="161">
        <f t="shared" si="1"/>
        <v>100.97186122725732</v>
      </c>
      <c r="M12" s="156"/>
      <c r="N12" s="156"/>
      <c r="O12" s="156"/>
      <c r="P12" s="156"/>
      <c r="Q12" s="156"/>
    </row>
    <row r="13" spans="1:17" ht="24.75" customHeight="1" thickBot="1">
      <c r="A13" s="159" t="s">
        <v>73</v>
      </c>
      <c r="B13" s="92" t="s">
        <v>14</v>
      </c>
      <c r="C13" s="165">
        <f>SUM(Лист2!C13+Лист3!C13+Лист4!C13)</f>
        <v>343</v>
      </c>
      <c r="D13" s="165">
        <f>SUM(Лист2!D13+Лист3!D13+Лист4!D13)</f>
        <v>242</v>
      </c>
      <c r="E13" s="165">
        <f>SUM(Лист2!E13+Лист3!E13+Лист4!E13)</f>
        <v>190.3</v>
      </c>
      <c r="F13" s="165">
        <f>SUM(Лист2!F13+Лист3!F13+Лист4!F13)</f>
        <v>90</v>
      </c>
      <c r="G13" s="161">
        <f t="shared" si="0"/>
        <v>47.29374671571203</v>
      </c>
      <c r="H13" s="165">
        <f>SUM(Лист2!H13+Лист3!H13+Лист4!H13)</f>
        <v>95</v>
      </c>
      <c r="I13" s="165">
        <f>SUM(Лист2!I13+Лист3!I13+Лист4!I13)</f>
        <v>100</v>
      </c>
      <c r="J13" s="165">
        <f>SUM(Лист2!J13+Лист3!J13+Лист4!J13)</f>
        <v>100</v>
      </c>
      <c r="K13" s="161">
        <f t="shared" si="1"/>
        <v>29.154518950437318</v>
      </c>
      <c r="M13" s="156"/>
      <c r="N13" s="156"/>
      <c r="O13" s="156"/>
      <c r="P13" s="156"/>
      <c r="Q13" s="156"/>
    </row>
    <row r="14" spans="1:17" ht="24.75" customHeight="1" thickBot="1">
      <c r="A14" s="160" t="s">
        <v>74</v>
      </c>
      <c r="B14" s="92" t="s">
        <v>14</v>
      </c>
      <c r="C14" s="165">
        <f>SUM(Лист2!C14+Лист3!C14+Лист4!C14)</f>
        <v>0</v>
      </c>
      <c r="D14" s="165">
        <f>SUM(Лист2!D14+Лист3!D14+Лист4!D14)</f>
        <v>0</v>
      </c>
      <c r="E14" s="165">
        <f>SUM(Лист2!E14+Лист3!E14+Лист4!E14)</f>
        <v>0</v>
      </c>
      <c r="F14" s="165">
        <f>SUM(Лист2!F14+Лист3!F14+Лист4!F14)</f>
        <v>0</v>
      </c>
      <c r="G14" s="161"/>
      <c r="H14" s="165">
        <f>SUM(Лист2!H14+Лист3!H14+Лист4!H14)</f>
        <v>0</v>
      </c>
      <c r="I14" s="165">
        <f>SUM(Лист2!I14+Лист3!I14+Лист4!I14)</f>
        <v>0</v>
      </c>
      <c r="J14" s="165">
        <f>SUM(Лист2!J14+Лист3!J14+Лист4!J14)</f>
        <v>0</v>
      </c>
      <c r="K14" s="161" t="e">
        <f t="shared" si="1"/>
        <v>#DIV/0!</v>
      </c>
      <c r="M14" s="156"/>
      <c r="N14" s="156"/>
      <c r="O14" s="156"/>
      <c r="P14" s="156"/>
      <c r="Q14" s="156"/>
    </row>
    <row r="15" spans="1:17" ht="24.75" customHeight="1" thickBot="1">
      <c r="A15" s="55" t="s">
        <v>13</v>
      </c>
      <c r="B15" s="92" t="s">
        <v>14</v>
      </c>
      <c r="C15" s="165">
        <f>SUM(Лист2!C15+Лист3!C15+Лист4!C15)</f>
        <v>2363</v>
      </c>
      <c r="D15" s="165">
        <f>SUM(Лист2!D15+Лист3!D15+Лист4!D15)</f>
        <v>1746</v>
      </c>
      <c r="E15" s="165">
        <f>SUM(Лист2!E15+Лист3!E15+Лист4!E15)</f>
        <v>2868</v>
      </c>
      <c r="F15" s="165">
        <f>SUM(Лист2!F15+Лист3!F15+Лист4!F15)</f>
        <v>2600</v>
      </c>
      <c r="G15" s="161">
        <f t="shared" si="0"/>
        <v>90.65550906555092</v>
      </c>
      <c r="H15" s="165">
        <f>SUM(Лист2!H15+Лист3!H15+Лист4!H15)</f>
        <v>2600</v>
      </c>
      <c r="I15" s="165">
        <f>SUM(Лист2!I15+Лист3!I15+Лист4!I15)</f>
        <v>2680</v>
      </c>
      <c r="J15" s="165">
        <f>SUM(Лист2!J15+Лист3!J15+Лист4!J15)</f>
        <v>2750</v>
      </c>
      <c r="K15" s="161">
        <f t="shared" si="1"/>
        <v>116.3774862462971</v>
      </c>
      <c r="M15" s="156"/>
      <c r="N15" s="156"/>
      <c r="O15" s="156"/>
      <c r="P15" s="156"/>
      <c r="Q15" s="156"/>
    </row>
    <row r="16" spans="1:17" ht="24.75" customHeight="1" thickBot="1">
      <c r="A16" s="55" t="s">
        <v>3</v>
      </c>
      <c r="B16" s="92" t="s">
        <v>14</v>
      </c>
      <c r="C16" s="165">
        <f>SUM(Лист2!C16+Лист3!C16+Лист4!C16)</f>
        <v>7518</v>
      </c>
      <c r="D16" s="165">
        <f>SUM(Лист2!D16+Лист3!D16+Лист4!D16)</f>
        <v>7449</v>
      </c>
      <c r="E16" s="165">
        <f>SUM(Лист2!E16+Лист3!E16+Лист4!E16)</f>
        <v>9061.7</v>
      </c>
      <c r="F16" s="165">
        <f>SUM(Лист2!F16+Лист3!F16+Лист4!F16)</f>
        <v>8010</v>
      </c>
      <c r="G16" s="161">
        <f t="shared" si="0"/>
        <v>88.39400995398213</v>
      </c>
      <c r="H16" s="165">
        <f>SUM(Лист2!H16+Лист3!H16+Лист4!H16)</f>
        <v>7712</v>
      </c>
      <c r="I16" s="165">
        <f>SUM(Лист2!I16+Лист3!I16+Лист4!I16)</f>
        <v>7865</v>
      </c>
      <c r="J16" s="165">
        <f>SUM(Лист2!J16+Лист3!J16+Лист4!J16)</f>
        <v>8020</v>
      </c>
      <c r="K16" s="161">
        <f t="shared" si="1"/>
        <v>106.67730779462623</v>
      </c>
      <c r="M16" s="156"/>
      <c r="N16" s="156"/>
      <c r="O16" s="156"/>
      <c r="P16" s="156"/>
      <c r="Q16" s="156"/>
    </row>
    <row r="17" spans="1:17" ht="24.75" customHeight="1" thickBot="1">
      <c r="A17" s="55" t="s">
        <v>4</v>
      </c>
      <c r="B17" s="92" t="s">
        <v>14</v>
      </c>
      <c r="C17" s="165">
        <f>SUM(Лист2!C17+Лист3!C17+Лист4!C17)</f>
        <v>1777</v>
      </c>
      <c r="D17" s="165">
        <f>SUM(Лист2!D17+Лист3!D17+Лист4!D17)</f>
        <v>2047</v>
      </c>
      <c r="E17" s="165">
        <f>SUM(Лист2!E17+Лист3!E17+Лист4!E17)</f>
        <v>2190.6</v>
      </c>
      <c r="F17" s="165">
        <f>SUM(Лист2!F17+Лист3!F17+Лист4!F17)</f>
        <v>2050</v>
      </c>
      <c r="G17" s="161">
        <f t="shared" si="0"/>
        <v>93.5816671231626</v>
      </c>
      <c r="H17" s="165">
        <f>SUM(Лист2!H17+Лист3!H17+Лист4!H17)</f>
        <v>2100</v>
      </c>
      <c r="I17" s="165">
        <f>SUM(Лист2!I17+Лист3!I17+Лист4!I17)</f>
        <v>2150</v>
      </c>
      <c r="J17" s="165">
        <f>SUM(Лист2!J17+Лист3!J17+Лист4!J17)</f>
        <v>2200</v>
      </c>
      <c r="K17" s="161">
        <f t="shared" si="1"/>
        <v>123.80416432189082</v>
      </c>
      <c r="M17" s="156"/>
      <c r="N17" s="156"/>
      <c r="O17" s="156"/>
      <c r="P17" s="156"/>
      <c r="Q17" s="156"/>
    </row>
    <row r="18" spans="1:17" ht="24.75" customHeight="1" thickBot="1">
      <c r="A18" s="56" t="s">
        <v>5</v>
      </c>
      <c r="B18" s="92" t="s">
        <v>14</v>
      </c>
      <c r="C18" s="165">
        <f>SUM(Лист2!C18+Лист3!C18+Лист4!C18)</f>
        <v>148</v>
      </c>
      <c r="D18" s="165">
        <f>SUM(Лист2!D18+Лист3!D18+Лист4!D18)</f>
        <v>140</v>
      </c>
      <c r="E18" s="165">
        <f>SUM(Лист2!E18+Лист3!E18+Лист4!E18)</f>
        <v>112.4</v>
      </c>
      <c r="F18" s="165">
        <f>SUM(Лист2!F18+Лист3!F18+Лист4!F18)</f>
        <v>110</v>
      </c>
      <c r="G18" s="161">
        <f t="shared" si="0"/>
        <v>97.86476868327402</v>
      </c>
      <c r="H18" s="165">
        <f>SUM(Лист2!H18+Лист3!H18+Лист4!H18)</f>
        <v>115</v>
      </c>
      <c r="I18" s="165">
        <f>SUM(Лист2!I18+Лист3!I18+Лист4!I18)</f>
        <v>120</v>
      </c>
      <c r="J18" s="165">
        <f>SUM(Лист2!J18+Лист3!J18+Лист4!J18)</f>
        <v>125</v>
      </c>
      <c r="K18" s="161">
        <f t="shared" si="1"/>
        <v>84.45945945945947</v>
      </c>
      <c r="M18" s="156"/>
      <c r="N18" s="156"/>
      <c r="O18" s="156"/>
      <c r="P18" s="156"/>
      <c r="Q18" s="156"/>
    </row>
    <row r="19" spans="1:17" s="166" customFormat="1" ht="23.25" thickBot="1">
      <c r="A19" s="127" t="s">
        <v>58</v>
      </c>
      <c r="B19" s="164" t="s">
        <v>14</v>
      </c>
      <c r="C19" s="165">
        <f>SUM(Лист2!C19+Лист3!C19+Лист4!C19)</f>
        <v>3293.7</v>
      </c>
      <c r="D19" s="165">
        <f>SUM(Лист2!D19+Лист3!D19+Лист4!D19)</f>
        <v>3463.4</v>
      </c>
      <c r="E19" s="165">
        <f>SUM(Лист2!E19+Лист3!E19+Лист4!E19)</f>
        <v>3293.1</v>
      </c>
      <c r="F19" s="165">
        <f>SUM(Лист2!F19+Лист3!F19+Лист4!F19)</f>
        <v>3305</v>
      </c>
      <c r="G19" s="161">
        <f t="shared" si="0"/>
        <v>100.36136163493366</v>
      </c>
      <c r="H19" s="165">
        <f>SUM(Лист2!H19+Лист3!H19+Лист4!H19)</f>
        <v>3364.5</v>
      </c>
      <c r="I19" s="165">
        <f>SUM(Лист2!I19+Лист3!I19+Лист4!I19)</f>
        <v>3435</v>
      </c>
      <c r="J19" s="165">
        <f>SUM(Лист2!J19+Лист3!J19+Лист4!J19)</f>
        <v>3515</v>
      </c>
      <c r="K19" s="161">
        <f t="shared" si="1"/>
        <v>106.71888757324591</v>
      </c>
      <c r="M19" s="167"/>
      <c r="N19" s="167"/>
      <c r="O19" s="167"/>
      <c r="P19" s="167"/>
      <c r="Q19" s="167"/>
    </row>
    <row r="20" spans="1:17" ht="24.75" customHeight="1" thickBot="1">
      <c r="A20" s="115" t="s">
        <v>6</v>
      </c>
      <c r="B20" s="92" t="s">
        <v>14</v>
      </c>
      <c r="C20" s="165">
        <f>SUM(Лист2!C20+Лист3!C20+Лист4!C20)</f>
        <v>27336</v>
      </c>
      <c r="D20" s="165">
        <f>SUM(Лист2!D20+Лист3!D20+Лист4!D20)</f>
        <v>25974</v>
      </c>
      <c r="E20" s="165">
        <f>SUM(Лист2!E20+Лист3!E20+Лист4!E20)</f>
        <v>25673</v>
      </c>
      <c r="F20" s="165">
        <f>SUM(Лист2!F20+Лист3!F20+Лист4!F20)</f>
        <v>25000</v>
      </c>
      <c r="G20" s="161">
        <f t="shared" si="0"/>
        <v>97.37856892455109</v>
      </c>
      <c r="H20" s="165">
        <f>SUM(Лист2!H20+Лист3!H20+Лист4!H20)</f>
        <v>24750</v>
      </c>
      <c r="I20" s="165">
        <f>SUM(Лист2!I20+Лист3!I20+Лист4!I20)</f>
        <v>25500</v>
      </c>
      <c r="J20" s="165">
        <f>SUM(Лист2!J20+Лист3!J20+Лист4!J20)</f>
        <v>26220</v>
      </c>
      <c r="K20" s="161">
        <f t="shared" si="1"/>
        <v>95.91747146619842</v>
      </c>
      <c r="M20" s="156"/>
      <c r="N20" s="156"/>
      <c r="O20" s="156"/>
      <c r="P20" s="156"/>
      <c r="Q20" s="156"/>
    </row>
    <row r="21" spans="1:17" ht="24.75" customHeight="1" thickBot="1">
      <c r="A21" s="55" t="s">
        <v>7</v>
      </c>
      <c r="B21" s="88" t="s">
        <v>9</v>
      </c>
      <c r="C21" s="165">
        <f>SUM(Лист2!C21+Лист3!C21+Лист4!C21)</f>
        <v>24083</v>
      </c>
      <c r="D21" s="165">
        <f>SUM(Лист2!D21+Лист3!D21+Лист4!D21)</f>
        <v>24645</v>
      </c>
      <c r="E21" s="165">
        <f>SUM(Лист2!E21+Лист3!E21+Лист4!E21)</f>
        <v>23254</v>
      </c>
      <c r="F21" s="165">
        <f>SUM(Лист2!F21+Лист3!F21+Лист4!F21)</f>
        <v>23204</v>
      </c>
      <c r="G21" s="161">
        <f t="shared" si="0"/>
        <v>99.78498322869184</v>
      </c>
      <c r="H21" s="165">
        <f>SUM(Лист2!H21+Лист3!H21+Лист4!H21)</f>
        <v>23455</v>
      </c>
      <c r="I21" s="165">
        <f>SUM(Лист2!I21+Лист3!I21+Лист4!I21)</f>
        <v>23455</v>
      </c>
      <c r="J21" s="165">
        <f>SUM(Лист2!J21+Лист3!J21+Лист4!J21)</f>
        <v>23376</v>
      </c>
      <c r="K21" s="161">
        <f t="shared" si="1"/>
        <v>97.0643192293319</v>
      </c>
      <c r="M21" s="156"/>
      <c r="N21" s="156"/>
      <c r="O21" s="156"/>
      <c r="P21" s="156"/>
      <c r="Q21" s="156"/>
    </row>
    <row r="22" spans="1:17" ht="24.75" customHeight="1" thickBot="1">
      <c r="A22" s="58" t="s">
        <v>25</v>
      </c>
      <c r="B22" s="89" t="s">
        <v>10</v>
      </c>
      <c r="C22" s="165">
        <f>SUM(Лист2!C22+Лист3!C22+Лист4!C22)</f>
        <v>50</v>
      </c>
      <c r="D22" s="165">
        <f>SUM(Лист2!D22+Лист3!D22+Лист4!D22)</f>
        <v>41</v>
      </c>
      <c r="E22" s="165">
        <f>SUM(Лист2!E22+Лист3!E22+Лист4!E22)</f>
        <v>50</v>
      </c>
      <c r="F22" s="165">
        <f>SUM(Лист2!F22+Лист3!F22+Лист4!F22)</f>
        <v>46</v>
      </c>
      <c r="G22" s="161">
        <f t="shared" si="0"/>
        <v>92</v>
      </c>
      <c r="H22" s="165">
        <f>SUM(Лист2!H22+Лист3!H22+Лист4!H22)</f>
        <v>46</v>
      </c>
      <c r="I22" s="165">
        <f>SUM(Лист2!I22+Лист3!I22+Лист4!I22)</f>
        <v>48</v>
      </c>
      <c r="J22" s="165">
        <f>SUM(Лист2!J22+Лист3!J22+Лист4!J22)</f>
        <v>48</v>
      </c>
      <c r="K22" s="161">
        <f t="shared" si="1"/>
        <v>96</v>
      </c>
      <c r="M22" s="156"/>
      <c r="N22" s="156"/>
      <c r="O22" s="156"/>
      <c r="P22" s="156"/>
      <c r="Q22" s="156"/>
    </row>
    <row r="23" spans="1:17" ht="24.75" customHeight="1" thickBot="1">
      <c r="A23" s="112" t="s">
        <v>28</v>
      </c>
      <c r="B23" s="90" t="s">
        <v>11</v>
      </c>
      <c r="C23" s="190">
        <f>SUM(Лист2!C23+Лист3!C23+Лист4!C23)</f>
        <v>253</v>
      </c>
      <c r="D23" s="191">
        <f>SUM(Лист2!D23+Лист3!D23+Лист4!D23)</f>
        <v>269</v>
      </c>
      <c r="E23" s="191">
        <f>SUM(Лист2!E23+Лист3!E23+Лист4!E23)</f>
        <v>293</v>
      </c>
      <c r="F23" s="191">
        <f>SUM(Лист2!F23+Лист3!F23+Лист4!F23)</f>
        <v>301</v>
      </c>
      <c r="G23" s="192">
        <f t="shared" si="0"/>
        <v>102.73037542662115</v>
      </c>
      <c r="H23" s="191">
        <f>SUM(Лист2!H23+Лист3!H23+Лист4!H23)</f>
        <v>309</v>
      </c>
      <c r="I23" s="191">
        <f>SUM(Лист2!I23+Лист3!I23+Лист4!I23)</f>
        <v>317</v>
      </c>
      <c r="J23" s="191">
        <f>SUM(Лист2!J23+Лист3!J23+Лист4!J23)</f>
        <v>325</v>
      </c>
      <c r="K23" s="192">
        <f t="shared" si="1"/>
        <v>128.4584980237154</v>
      </c>
      <c r="M23" s="156"/>
      <c r="N23" s="156"/>
      <c r="O23" s="156"/>
      <c r="P23" s="156"/>
      <c r="Q23" s="156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7" ht="15">
      <c r="A25" s="212" t="s">
        <v>83</v>
      </c>
      <c r="B25" s="212"/>
      <c r="C25" s="212"/>
      <c r="D25" s="212"/>
      <c r="E25" s="212"/>
      <c r="F25" s="212"/>
      <c r="G25" s="212"/>
      <c r="H25" s="212"/>
      <c r="I25" s="3"/>
      <c r="J25" s="3"/>
      <c r="K25" s="3"/>
      <c r="M25" s="157"/>
      <c r="N25" s="157"/>
      <c r="O25" s="157"/>
      <c r="P25" s="157"/>
      <c r="Q25" s="157"/>
    </row>
    <row r="26" spans="1:1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M26" s="157"/>
      <c r="N26" s="157"/>
      <c r="O26" s="157"/>
      <c r="P26" s="157"/>
      <c r="Q26" s="157"/>
    </row>
    <row r="27" spans="1:17" ht="12.75">
      <c r="A27" s="3"/>
      <c r="B27" s="3"/>
      <c r="C27" s="3"/>
      <c r="D27" s="3"/>
      <c r="E27" s="3"/>
      <c r="F27" s="3"/>
      <c r="G27" s="3"/>
      <c r="H27" s="155"/>
      <c r="I27" s="158"/>
      <c r="J27" s="158"/>
      <c r="K27" s="3"/>
      <c r="M27" s="156"/>
      <c r="N27" s="156"/>
      <c r="O27" s="156"/>
      <c r="P27" s="156"/>
      <c r="Q27" s="156"/>
    </row>
    <row r="28" spans="1:11" ht="18.75">
      <c r="A28" s="34"/>
      <c r="B28" s="3"/>
      <c r="C28" s="3"/>
      <c r="D28" s="3"/>
      <c r="E28" s="3"/>
      <c r="F28" s="3"/>
      <c r="G28" s="3"/>
      <c r="H28" s="155"/>
      <c r="I28" s="158"/>
      <c r="J28" s="158"/>
      <c r="K28" s="3"/>
    </row>
    <row r="29" spans="1:11" ht="12.75">
      <c r="A29" s="3"/>
      <c r="B29" s="3"/>
      <c r="C29" s="3"/>
      <c r="D29" s="3"/>
      <c r="E29" s="3"/>
      <c r="F29" s="3"/>
      <c r="G29" s="3"/>
      <c r="H29" s="155"/>
      <c r="I29" s="158"/>
      <c r="J29" s="158"/>
      <c r="K29" s="3"/>
    </row>
    <row r="30" spans="1:11" ht="12.75">
      <c r="A30" s="3"/>
      <c r="B30" s="3"/>
      <c r="C30" s="3"/>
      <c r="D30" s="3"/>
      <c r="E30" s="3"/>
      <c r="F30" s="3"/>
      <c r="G30" s="155"/>
      <c r="H30" s="158"/>
      <c r="I30" s="158"/>
      <c r="J30" s="158"/>
      <c r="K30" s="3"/>
    </row>
    <row r="31" spans="1:11" ht="12.75">
      <c r="A31" s="3"/>
      <c r="B31" s="3"/>
      <c r="C31" s="3"/>
      <c r="D31" s="3"/>
      <c r="E31" s="3"/>
      <c r="F31" s="3"/>
      <c r="G31" s="3"/>
      <c r="H31" s="155"/>
      <c r="I31" s="158"/>
      <c r="J31" s="158"/>
      <c r="K31" s="3"/>
    </row>
    <row r="32" spans="1:11" ht="12.75">
      <c r="A32" s="3"/>
      <c r="B32" s="3"/>
      <c r="C32" s="3"/>
      <c r="D32" s="3"/>
      <c r="E32" s="3"/>
      <c r="F32" s="3"/>
      <c r="G32" s="3"/>
      <c r="H32" s="155"/>
      <c r="I32" s="158"/>
      <c r="J32" s="158"/>
      <c r="K32" s="3"/>
    </row>
    <row r="33" spans="1:11" ht="12.75">
      <c r="A33" s="3"/>
      <c r="B33" s="3"/>
      <c r="C33" s="3"/>
      <c r="D33" s="3"/>
      <c r="E33" s="3"/>
      <c r="F33" s="3"/>
      <c r="G33" s="3"/>
      <c r="H33" s="155"/>
      <c r="I33" s="158"/>
      <c r="J33" s="158"/>
      <c r="K33" s="3"/>
    </row>
    <row r="34" spans="1:11" ht="12.75">
      <c r="A34" s="3"/>
      <c r="B34" s="3"/>
      <c r="C34" s="3"/>
      <c r="D34" s="3"/>
      <c r="E34" s="3"/>
      <c r="F34" s="3"/>
      <c r="G34" s="3"/>
      <c r="H34" s="155"/>
      <c r="I34" s="158"/>
      <c r="J34" s="158"/>
      <c r="K34" s="3"/>
    </row>
    <row r="35" spans="1:11" ht="12.75">
      <c r="A35" s="3"/>
      <c r="B35" s="3"/>
      <c r="C35" s="3"/>
      <c r="D35" s="3"/>
      <c r="E35" s="3"/>
      <c r="F35" s="3"/>
      <c r="G35" s="3"/>
      <c r="H35" s="155"/>
      <c r="I35" s="158"/>
      <c r="J35" s="158"/>
      <c r="K35" s="3"/>
    </row>
    <row r="36" spans="1:11" ht="12.75">
      <c r="A36" s="3"/>
      <c r="B36" s="3"/>
      <c r="C36" s="3"/>
      <c r="D36" s="3"/>
      <c r="E36" s="3"/>
      <c r="F36" s="3"/>
      <c r="G36" s="3"/>
      <c r="H36" s="155"/>
      <c r="I36" s="158"/>
      <c r="J36" s="158"/>
      <c r="K36" s="3"/>
    </row>
    <row r="37" spans="1:11" ht="12.75">
      <c r="A37" s="3"/>
      <c r="B37" s="3"/>
      <c r="C37" s="3"/>
      <c r="D37" s="3"/>
      <c r="E37" s="3"/>
      <c r="F37" s="3"/>
      <c r="G37" s="3"/>
      <c r="H37" s="155"/>
      <c r="I37" s="158"/>
      <c r="J37" s="158"/>
      <c r="K37" s="3"/>
    </row>
    <row r="38" spans="1:11" ht="12.75">
      <c r="A38" s="3"/>
      <c r="B38" s="3"/>
      <c r="C38" s="3"/>
      <c r="D38" s="3"/>
      <c r="E38" s="3"/>
      <c r="F38" s="3"/>
      <c r="G38" s="3"/>
      <c r="H38" s="155"/>
      <c r="I38" s="158"/>
      <c r="J38" s="158"/>
      <c r="K38" s="3"/>
    </row>
    <row r="39" spans="1:11" ht="12.75">
      <c r="A39" s="3"/>
      <c r="B39" s="3"/>
      <c r="C39" s="3"/>
      <c r="D39" s="3"/>
      <c r="E39" s="3"/>
      <c r="F39" s="3"/>
      <c r="G39" s="3"/>
      <c r="H39" s="155"/>
      <c r="I39" s="158"/>
      <c r="J39" s="158"/>
      <c r="K39" s="3"/>
    </row>
    <row r="40" spans="1:11" ht="12.75">
      <c r="A40" s="3"/>
      <c r="B40" s="3"/>
      <c r="C40" s="3"/>
      <c r="D40" s="3"/>
      <c r="E40" s="3"/>
      <c r="F40" s="3"/>
      <c r="G40" s="3"/>
      <c r="H40" s="155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2.75">
      <c r="B116" s="3"/>
      <c r="C116" s="3"/>
      <c r="D116" s="3"/>
      <c r="E116" s="3"/>
      <c r="F116" s="3"/>
      <c r="G116" s="3"/>
      <c r="H116" s="3"/>
      <c r="I116" s="3"/>
      <c r="J116" s="3"/>
      <c r="K116" s="3"/>
    </row>
  </sheetData>
  <sheetProtection/>
  <mergeCells count="3">
    <mergeCell ref="A2:F2"/>
    <mergeCell ref="B3:C3"/>
    <mergeCell ref="A25:H25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28"/>
  <sheetViews>
    <sheetView tabSelected="1" view="pageBreakPreview" zoomScale="60" zoomScalePageLayoutView="0" workbookViewId="0" topLeftCell="A1">
      <selection activeCell="I31" sqref="I31"/>
    </sheetView>
  </sheetViews>
  <sheetFormatPr defaultColWidth="9.00390625" defaultRowHeight="12.75"/>
  <cols>
    <col min="1" max="1" width="30.75390625" style="0" customWidth="1"/>
    <col min="2" max="2" width="9.75390625" style="0" customWidth="1"/>
    <col min="3" max="3" width="11.75390625" style="0" customWidth="1"/>
    <col min="4" max="10" width="13.75390625" style="0" customWidth="1"/>
  </cols>
  <sheetData>
    <row r="2" spans="1:11" ht="15.75" customHeight="1">
      <c r="A2" s="213" t="s">
        <v>75</v>
      </c>
      <c r="B2" s="213"/>
      <c r="C2" s="213"/>
      <c r="D2" s="213"/>
      <c r="E2" s="213"/>
      <c r="F2" s="213"/>
      <c r="G2" s="93"/>
      <c r="H2" s="93"/>
      <c r="I2" s="93"/>
      <c r="J2" s="93"/>
      <c r="K2" s="3"/>
    </row>
    <row r="3" spans="1:11" ht="15.75" customHeight="1" thickBot="1">
      <c r="A3" s="108"/>
      <c r="B3" s="211" t="s">
        <v>69</v>
      </c>
      <c r="C3" s="211"/>
      <c r="D3" s="52"/>
      <c r="E3" s="52"/>
      <c r="F3" s="52"/>
      <c r="G3" s="93"/>
      <c r="H3" s="93"/>
      <c r="I3" s="93"/>
      <c r="J3" s="93"/>
      <c r="K3" s="3"/>
    </row>
    <row r="4" spans="1:11" ht="15.75" customHeight="1">
      <c r="A4" s="81"/>
      <c r="B4" s="86" t="s">
        <v>50</v>
      </c>
      <c r="C4" s="87"/>
      <c r="D4" s="82"/>
      <c r="E4" s="82"/>
      <c r="F4" s="82"/>
      <c r="G4" s="168"/>
      <c r="H4" s="93"/>
      <c r="I4" s="93"/>
      <c r="J4" s="93"/>
      <c r="K4" s="3"/>
    </row>
    <row r="5" spans="1:11" ht="15.75" customHeight="1">
      <c r="A5" s="87" t="s">
        <v>27</v>
      </c>
      <c r="B5" s="86"/>
      <c r="C5" s="86"/>
      <c r="D5" s="82"/>
      <c r="E5" s="82"/>
      <c r="F5" s="82"/>
      <c r="G5" s="86"/>
      <c r="H5" s="93"/>
      <c r="I5" s="93"/>
      <c r="J5" s="93"/>
      <c r="K5" s="3"/>
    </row>
    <row r="6" spans="1:11" ht="15.75" customHeight="1" thickBot="1">
      <c r="A6" s="81"/>
      <c r="B6" s="86"/>
      <c r="C6" s="86"/>
      <c r="D6" s="82"/>
      <c r="E6" s="82"/>
      <c r="F6" s="82"/>
      <c r="G6" s="87"/>
      <c r="H6" s="93"/>
      <c r="I6" s="93"/>
      <c r="J6" s="93"/>
      <c r="K6" s="3"/>
    </row>
    <row r="7" spans="1:11" ht="19.5" customHeight="1" thickBot="1">
      <c r="A7" s="71" t="s">
        <v>26</v>
      </c>
      <c r="B7" s="95"/>
      <c r="C7" s="73" t="s">
        <v>1</v>
      </c>
      <c r="D7" s="74" t="s">
        <v>18</v>
      </c>
      <c r="E7" s="75"/>
      <c r="F7" s="75"/>
      <c r="G7" s="79" t="s">
        <v>12</v>
      </c>
      <c r="H7" s="72" t="s">
        <v>17</v>
      </c>
      <c r="I7" s="64"/>
      <c r="J7" s="65"/>
      <c r="K7" s="3"/>
    </row>
    <row r="8" spans="1:11" ht="19.5" customHeight="1" thickBot="1">
      <c r="A8" s="97"/>
      <c r="B8" s="96"/>
      <c r="C8" s="69" t="s">
        <v>2</v>
      </c>
      <c r="D8" s="80" t="s">
        <v>59</v>
      </c>
      <c r="E8" s="80" t="s">
        <v>63</v>
      </c>
      <c r="F8" s="69" t="s">
        <v>64</v>
      </c>
      <c r="G8" s="69" t="s">
        <v>65</v>
      </c>
      <c r="H8" s="69" t="s">
        <v>66</v>
      </c>
      <c r="I8" s="69" t="s">
        <v>68</v>
      </c>
      <c r="J8" s="69" t="s">
        <v>76</v>
      </c>
      <c r="K8" s="3"/>
    </row>
    <row r="9" spans="1:11" ht="19.5" customHeight="1">
      <c r="A9" s="128" t="s">
        <v>60</v>
      </c>
      <c r="B9" s="129"/>
      <c r="C9" s="54"/>
      <c r="D9" s="146"/>
      <c r="E9" s="54"/>
      <c r="F9" s="146"/>
      <c r="G9" s="54"/>
      <c r="H9" s="146"/>
      <c r="I9" s="54"/>
      <c r="J9" s="114"/>
      <c r="K9" s="3"/>
    </row>
    <row r="10" spans="1:11" ht="19.5" customHeight="1" thickBot="1">
      <c r="A10" s="130" t="s">
        <v>61</v>
      </c>
      <c r="B10" s="131"/>
      <c r="C10" s="59" t="s">
        <v>62</v>
      </c>
      <c r="D10" s="152">
        <f aca="true" t="shared" si="0" ref="D10:J10">D12+D13</f>
        <v>11</v>
      </c>
      <c r="E10" s="152">
        <f t="shared" si="0"/>
        <v>11</v>
      </c>
      <c r="F10" s="154">
        <f t="shared" si="0"/>
        <v>12</v>
      </c>
      <c r="G10" s="152">
        <f t="shared" si="0"/>
        <v>12</v>
      </c>
      <c r="H10" s="152">
        <f t="shared" si="0"/>
        <v>12</v>
      </c>
      <c r="I10" s="152">
        <f t="shared" si="0"/>
        <v>12</v>
      </c>
      <c r="J10" s="152">
        <f t="shared" si="0"/>
        <v>12</v>
      </c>
      <c r="K10" s="3"/>
    </row>
    <row r="11" spans="1:11" ht="19.5" customHeight="1" thickBot="1">
      <c r="A11" s="136" t="s">
        <v>19</v>
      </c>
      <c r="B11" s="133"/>
      <c r="C11" s="59"/>
      <c r="D11" s="152"/>
      <c r="E11" s="59"/>
      <c r="F11" s="147"/>
      <c r="G11" s="59"/>
      <c r="H11" s="152"/>
      <c r="I11" s="152"/>
      <c r="J11" s="113"/>
      <c r="K11" s="3"/>
    </row>
    <row r="12" spans="1:11" ht="19.5" customHeight="1" thickBot="1">
      <c r="A12" s="134" t="s">
        <v>20</v>
      </c>
      <c r="B12" s="135"/>
      <c r="C12" s="59" t="s">
        <v>62</v>
      </c>
      <c r="D12" s="152">
        <v>8</v>
      </c>
      <c r="E12" s="152">
        <v>7</v>
      </c>
      <c r="F12" s="153">
        <v>6</v>
      </c>
      <c r="G12" s="152">
        <v>6</v>
      </c>
      <c r="H12" s="152">
        <v>6</v>
      </c>
      <c r="I12" s="152">
        <v>6</v>
      </c>
      <c r="J12" s="154">
        <v>6</v>
      </c>
      <c r="K12" s="3"/>
    </row>
    <row r="13" spans="1:11" ht="19.5" customHeight="1" thickBot="1">
      <c r="A13" s="132" t="s">
        <v>21</v>
      </c>
      <c r="B13" s="133"/>
      <c r="C13" s="59" t="s">
        <v>62</v>
      </c>
      <c r="D13" s="152">
        <v>3</v>
      </c>
      <c r="E13" s="152">
        <v>4</v>
      </c>
      <c r="F13" s="153">
        <v>6</v>
      </c>
      <c r="G13" s="152">
        <v>6</v>
      </c>
      <c r="H13" s="152">
        <v>6</v>
      </c>
      <c r="I13" s="152">
        <v>6</v>
      </c>
      <c r="J13" s="154">
        <v>6</v>
      </c>
      <c r="K13" s="3"/>
    </row>
    <row r="14" spans="1:11" ht="24.75" customHeight="1" thickBot="1">
      <c r="A14" s="105" t="s">
        <v>53</v>
      </c>
      <c r="B14" s="137"/>
      <c r="C14" s="89" t="s">
        <v>55</v>
      </c>
      <c r="D14" s="99">
        <f>D16+D18</f>
        <v>165314</v>
      </c>
      <c r="E14" s="99">
        <f>E16+E18</f>
        <v>139901</v>
      </c>
      <c r="F14" s="145">
        <f>F16+F18</f>
        <v>181988</v>
      </c>
      <c r="G14" s="99">
        <f>SUM(G16+G18+G20)</f>
        <v>200022</v>
      </c>
      <c r="H14" s="99">
        <f>SUM(H16+H18+H20)</f>
        <v>209279</v>
      </c>
      <c r="I14" s="99">
        <f>SUM(I16+I18+I20)</f>
        <v>221448</v>
      </c>
      <c r="J14" s="99">
        <f>SUM(J16+J18+J20)</f>
        <v>234913</v>
      </c>
      <c r="K14" s="3"/>
    </row>
    <row r="15" spans="1:11" ht="24.75" customHeight="1" thickBot="1">
      <c r="A15" s="107" t="s">
        <v>19</v>
      </c>
      <c r="B15" s="138"/>
      <c r="C15" s="99"/>
      <c r="D15" s="99"/>
      <c r="E15" s="99"/>
      <c r="F15" s="148"/>
      <c r="G15" s="99"/>
      <c r="H15" s="148"/>
      <c r="I15" s="99"/>
      <c r="J15" s="145"/>
      <c r="K15" s="3"/>
    </row>
    <row r="16" spans="1:11" ht="24.75" customHeight="1" thickBot="1">
      <c r="A16" s="105" t="s">
        <v>20</v>
      </c>
      <c r="B16" s="139"/>
      <c r="C16" s="92" t="s">
        <v>14</v>
      </c>
      <c r="D16" s="99">
        <v>164227</v>
      </c>
      <c r="E16" s="99">
        <v>138558</v>
      </c>
      <c r="F16" s="148">
        <v>179101</v>
      </c>
      <c r="G16" s="99">
        <v>196600</v>
      </c>
      <c r="H16" s="99">
        <v>205700</v>
      </c>
      <c r="I16" s="99">
        <v>217700</v>
      </c>
      <c r="J16" s="145">
        <v>231000</v>
      </c>
      <c r="K16" s="3"/>
    </row>
    <row r="17" spans="1:11" ht="24.75" customHeight="1" thickBot="1">
      <c r="A17" s="107" t="s">
        <v>23</v>
      </c>
      <c r="B17" s="140"/>
      <c r="C17" s="92" t="s">
        <v>14</v>
      </c>
      <c r="D17" s="99">
        <v>0</v>
      </c>
      <c r="E17" s="99">
        <v>0</v>
      </c>
      <c r="F17" s="145">
        <v>0</v>
      </c>
      <c r="G17" s="99">
        <v>0</v>
      </c>
      <c r="H17" s="99">
        <v>0</v>
      </c>
      <c r="I17" s="99">
        <v>0</v>
      </c>
      <c r="J17" s="99">
        <v>0</v>
      </c>
      <c r="K17" s="3"/>
    </row>
    <row r="18" spans="1:11" ht="24.75" customHeight="1" thickBot="1">
      <c r="A18" s="104" t="s">
        <v>21</v>
      </c>
      <c r="B18" s="141"/>
      <c r="C18" s="92" t="s">
        <v>14</v>
      </c>
      <c r="D18" s="99">
        <v>1087</v>
      </c>
      <c r="E18" s="99">
        <v>1343</v>
      </c>
      <c r="F18" s="148">
        <v>2887</v>
      </c>
      <c r="G18" s="99">
        <v>3422</v>
      </c>
      <c r="H18" s="99">
        <v>3579</v>
      </c>
      <c r="I18" s="99">
        <v>3748</v>
      </c>
      <c r="J18" s="145">
        <v>3913</v>
      </c>
      <c r="K18" s="3"/>
    </row>
    <row r="19" spans="1:11" ht="24.75" customHeight="1" thickBot="1">
      <c r="A19" s="107" t="s">
        <v>23</v>
      </c>
      <c r="B19" s="137"/>
      <c r="C19" s="92" t="s">
        <v>14</v>
      </c>
      <c r="D19" s="99">
        <v>0</v>
      </c>
      <c r="E19" s="99">
        <v>0</v>
      </c>
      <c r="F19" s="145">
        <v>0</v>
      </c>
      <c r="G19" s="99">
        <v>0</v>
      </c>
      <c r="H19" s="99">
        <v>0</v>
      </c>
      <c r="I19" s="99">
        <v>0</v>
      </c>
      <c r="J19" s="99">
        <v>0</v>
      </c>
      <c r="K19" s="3"/>
    </row>
    <row r="20" spans="1:11" ht="24.75" customHeight="1" thickBot="1">
      <c r="A20" s="104" t="s">
        <v>24</v>
      </c>
      <c r="B20" s="141"/>
      <c r="C20" s="92" t="s">
        <v>14</v>
      </c>
      <c r="D20" s="99"/>
      <c r="E20" s="99"/>
      <c r="F20" s="148"/>
      <c r="G20" s="99"/>
      <c r="H20" s="148"/>
      <c r="I20" s="99"/>
      <c r="J20" s="145"/>
      <c r="K20" s="3"/>
    </row>
    <row r="21" spans="1:11" ht="24.75" customHeight="1" thickBot="1">
      <c r="A21" s="104" t="s">
        <v>22</v>
      </c>
      <c r="B21" s="137"/>
      <c r="C21" s="92" t="s">
        <v>14</v>
      </c>
      <c r="D21" s="99">
        <f>D23+D24</f>
        <v>53170</v>
      </c>
      <c r="E21" s="99">
        <f>E23+E24</f>
        <v>43319</v>
      </c>
      <c r="F21" s="145">
        <f>SUM(F23+F24+F25)</f>
        <v>26706</v>
      </c>
      <c r="G21" s="99">
        <f>SUM(G23+G24+G25)</f>
        <v>20000</v>
      </c>
      <c r="H21" s="99">
        <f>SUM(H23+H24+H25)</f>
        <v>15000</v>
      </c>
      <c r="I21" s="99">
        <f>SUM(I23+I24+I25)</f>
        <v>10000</v>
      </c>
      <c r="J21" s="99">
        <f>SUM(J23+J24+J25)</f>
        <v>5000</v>
      </c>
      <c r="K21" s="3"/>
    </row>
    <row r="22" spans="1:11" ht="19.5" customHeight="1" thickBot="1">
      <c r="A22" s="107" t="s">
        <v>19</v>
      </c>
      <c r="B22" s="142"/>
      <c r="C22" s="92" t="s">
        <v>14</v>
      </c>
      <c r="D22" s="99"/>
      <c r="E22" s="99"/>
      <c r="F22" s="148"/>
      <c r="G22" s="99"/>
      <c r="H22" s="148"/>
      <c r="I22" s="99"/>
      <c r="J22" s="145"/>
      <c r="K22" s="3"/>
    </row>
    <row r="23" spans="1:11" ht="24.75" customHeight="1" thickBot="1">
      <c r="A23" s="105" t="s">
        <v>20</v>
      </c>
      <c r="B23" s="139"/>
      <c r="C23" s="92" t="s">
        <v>14</v>
      </c>
      <c r="D23" s="99">
        <v>53170</v>
      </c>
      <c r="E23" s="99">
        <v>43319</v>
      </c>
      <c r="F23" s="148">
        <v>26706</v>
      </c>
      <c r="G23" s="99">
        <v>20000</v>
      </c>
      <c r="H23" s="148">
        <v>15000</v>
      </c>
      <c r="I23" s="99">
        <v>10000</v>
      </c>
      <c r="J23" s="145">
        <v>5000</v>
      </c>
      <c r="K23" s="3"/>
    </row>
    <row r="24" spans="1:11" ht="24.75" customHeight="1" thickBot="1">
      <c r="A24" s="104" t="s">
        <v>21</v>
      </c>
      <c r="B24" s="140"/>
      <c r="C24" s="92" t="s">
        <v>14</v>
      </c>
      <c r="D24" s="99">
        <v>0</v>
      </c>
      <c r="E24" s="99">
        <v>0</v>
      </c>
      <c r="F24" s="148">
        <v>0</v>
      </c>
      <c r="G24" s="99">
        <v>0</v>
      </c>
      <c r="H24" s="148">
        <v>0</v>
      </c>
      <c r="I24" s="99">
        <v>0</v>
      </c>
      <c r="J24" s="145">
        <v>0</v>
      </c>
      <c r="K24" s="3"/>
    </row>
    <row r="25" spans="1:11" ht="24.75" customHeight="1" thickBot="1">
      <c r="A25" s="104" t="s">
        <v>24</v>
      </c>
      <c r="B25" s="137"/>
      <c r="C25" s="92" t="s">
        <v>14</v>
      </c>
      <c r="D25" s="99"/>
      <c r="E25" s="99"/>
      <c r="F25" s="148"/>
      <c r="G25" s="99"/>
      <c r="H25" s="148"/>
      <c r="I25" s="99"/>
      <c r="J25" s="145"/>
      <c r="K25" s="3"/>
    </row>
    <row r="26" spans="1:11" ht="24.75" customHeight="1" thickBot="1">
      <c r="A26" s="106" t="s">
        <v>56</v>
      </c>
      <c r="B26" s="64"/>
      <c r="C26" s="122" t="s">
        <v>14</v>
      </c>
      <c r="D26" s="101">
        <f>D14-D21</f>
        <v>112144</v>
      </c>
      <c r="E26" s="101">
        <f>E14-E21</f>
        <v>96582</v>
      </c>
      <c r="F26" s="186">
        <f>F14-F21</f>
        <v>155282</v>
      </c>
      <c r="G26" s="101">
        <f>SUM(G14-G21)</f>
        <v>180022</v>
      </c>
      <c r="H26" s="101">
        <f>SUM(H14-H21)</f>
        <v>194279</v>
      </c>
      <c r="I26" s="101">
        <f>SUM(I14-I21)</f>
        <v>211448</v>
      </c>
      <c r="J26" s="101">
        <f>SUM(J14-J21)</f>
        <v>229913</v>
      </c>
      <c r="K26" s="3"/>
    </row>
    <row r="27" spans="1:11" ht="19.5" customHeight="1" thickBot="1">
      <c r="A27" s="123" t="s">
        <v>19</v>
      </c>
      <c r="B27" s="143"/>
      <c r="C27" s="122" t="s">
        <v>14</v>
      </c>
      <c r="D27" s="99"/>
      <c r="E27" s="99"/>
      <c r="F27" s="145"/>
      <c r="G27" s="99"/>
      <c r="H27" s="148"/>
      <c r="I27" s="99"/>
      <c r="J27" s="145"/>
      <c r="K27" s="3"/>
    </row>
    <row r="28" spans="1:11" ht="24.75" customHeight="1" thickBot="1">
      <c r="A28" s="105" t="s">
        <v>20</v>
      </c>
      <c r="B28" s="144"/>
      <c r="C28" s="92" t="s">
        <v>14</v>
      </c>
      <c r="D28" s="99">
        <f>D16-D23</f>
        <v>111057</v>
      </c>
      <c r="E28" s="99">
        <f>E16-E23</f>
        <v>95239</v>
      </c>
      <c r="F28" s="145">
        <f>F16-F23</f>
        <v>152395</v>
      </c>
      <c r="G28" s="99">
        <f>SUM(G16-G23)</f>
        <v>176600</v>
      </c>
      <c r="H28" s="99">
        <f>SUM(H16-H23)</f>
        <v>190700</v>
      </c>
      <c r="I28" s="99">
        <f>SUM(I16-I23)</f>
        <v>207700</v>
      </c>
      <c r="J28" s="99">
        <f>SUM(J16-J23)</f>
        <v>226000</v>
      </c>
      <c r="K28" s="3"/>
    </row>
    <row r="29" spans="1:11" ht="24.75" customHeight="1" thickBot="1">
      <c r="A29" s="106" t="s">
        <v>21</v>
      </c>
      <c r="B29" s="140"/>
      <c r="C29" s="92" t="s">
        <v>14</v>
      </c>
      <c r="D29" s="99">
        <f>D18-D24</f>
        <v>1087</v>
      </c>
      <c r="E29" s="103">
        <f>E18-E24</f>
        <v>1343</v>
      </c>
      <c r="F29" s="145">
        <f>F18-F24</f>
        <v>2887</v>
      </c>
      <c r="G29" s="99">
        <f>SUM(G18-G24)</f>
        <v>3422</v>
      </c>
      <c r="H29" s="99">
        <f>SUM(H18-H24)</f>
        <v>3579</v>
      </c>
      <c r="I29" s="99">
        <f>SUM(I18-I24)</f>
        <v>3748</v>
      </c>
      <c r="J29" s="99">
        <f>SUM(J18-J24)</f>
        <v>3913</v>
      </c>
      <c r="K29" s="3"/>
    </row>
    <row r="30" spans="1:11" ht="24.75" customHeight="1" thickBot="1">
      <c r="A30" s="106" t="s">
        <v>24</v>
      </c>
      <c r="B30" s="64"/>
      <c r="C30" s="124" t="s">
        <v>14</v>
      </c>
      <c r="D30" s="103">
        <v>0</v>
      </c>
      <c r="E30" s="187">
        <v>0</v>
      </c>
      <c r="F30" s="149">
        <v>0</v>
      </c>
      <c r="G30" s="103">
        <f>SUM(G20-G25)</f>
        <v>0</v>
      </c>
      <c r="H30" s="103">
        <f>SUM(H20-H25)</f>
        <v>0</v>
      </c>
      <c r="I30" s="103">
        <f>SUM(I20-I25)</f>
        <v>0</v>
      </c>
      <c r="J30" s="103">
        <f>SUM(J20-J25)</f>
        <v>0</v>
      </c>
      <c r="K30" s="3"/>
    </row>
    <row r="31" spans="1:11" ht="15.75" customHeight="1">
      <c r="A31" s="10"/>
      <c r="B31" s="4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>
      <c r="A32" s="212" t="s">
        <v>83</v>
      </c>
      <c r="B32" s="212"/>
      <c r="C32" s="212"/>
      <c r="D32" s="212"/>
      <c r="E32" s="212"/>
      <c r="F32" s="212"/>
      <c r="G32" s="212"/>
      <c r="H32" s="212"/>
      <c r="I32" s="3"/>
      <c r="J32" s="3"/>
      <c r="K32" s="3"/>
    </row>
    <row r="33" spans="1:11" ht="15.75" customHeight="1">
      <c r="A33" s="3"/>
      <c r="B33" s="20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>
      <c r="A34" s="3"/>
      <c r="B34" s="7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>
      <c r="A35" s="24"/>
      <c r="B35" s="7"/>
      <c r="C35" s="7"/>
      <c r="D35" s="7"/>
      <c r="E35" s="7"/>
      <c r="F35" s="7"/>
      <c r="G35" s="3"/>
      <c r="H35" s="3"/>
      <c r="I35" s="3"/>
      <c r="J35" s="3"/>
      <c r="K35" s="3"/>
    </row>
    <row r="36" spans="1:11" ht="15.75" customHeight="1">
      <c r="A36" s="7"/>
      <c r="B36" s="7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>
      <c r="A37" s="7"/>
      <c r="B37" s="5"/>
      <c r="C37" s="5"/>
      <c r="D37" s="3"/>
      <c r="E37" s="3"/>
      <c r="F37" s="3"/>
      <c r="G37" s="5"/>
      <c r="H37" s="3"/>
      <c r="I37" s="3"/>
      <c r="J37" s="3"/>
      <c r="K37" s="3"/>
    </row>
    <row r="38" spans="1:11" ht="15.75" customHeight="1">
      <c r="A38" s="7"/>
      <c r="B38" s="5"/>
      <c r="C38" s="5"/>
      <c r="D38" s="3"/>
      <c r="E38" s="3"/>
      <c r="F38" s="3"/>
      <c r="G38" s="5"/>
      <c r="H38" s="3"/>
      <c r="I38" s="3"/>
      <c r="J38" s="3"/>
      <c r="K38" s="3"/>
    </row>
    <row r="39" spans="1:11" ht="15.75" customHeight="1">
      <c r="A39" s="8"/>
      <c r="B39" s="3"/>
      <c r="C39" s="5"/>
      <c r="D39" s="3"/>
      <c r="E39" s="3"/>
      <c r="F39" s="3"/>
      <c r="G39" s="5"/>
      <c r="H39" s="3"/>
      <c r="I39" s="3"/>
      <c r="J39" s="3"/>
      <c r="K39" s="3"/>
    </row>
    <row r="40" spans="1:11" ht="15.75" customHeight="1">
      <c r="A40" s="14"/>
      <c r="B40" s="5"/>
      <c r="C40" s="5"/>
      <c r="D40" s="17"/>
      <c r="E40" s="17"/>
      <c r="F40" s="17"/>
      <c r="G40" s="5"/>
      <c r="H40" s="10"/>
      <c r="I40" s="3"/>
      <c r="J40" s="3"/>
      <c r="K40" s="3"/>
    </row>
    <row r="41" spans="1:11" ht="15.75" customHeight="1">
      <c r="A41" s="14"/>
      <c r="B41" s="4"/>
      <c r="C41" s="25"/>
      <c r="D41" s="21"/>
      <c r="E41" s="25"/>
      <c r="F41" s="26"/>
      <c r="G41" s="7"/>
      <c r="H41" s="9"/>
      <c r="I41" s="3"/>
      <c r="J41" s="9"/>
      <c r="K41" s="3"/>
    </row>
    <row r="42" spans="1:11" ht="15.75" customHeight="1">
      <c r="A42" s="3"/>
      <c r="B42" s="4"/>
      <c r="C42" s="4"/>
      <c r="D42" s="27"/>
      <c r="E42" s="4"/>
      <c r="F42" s="27"/>
      <c r="G42" s="3"/>
      <c r="H42" s="9"/>
      <c r="I42" s="3"/>
      <c r="J42" s="9"/>
      <c r="K42" s="3"/>
    </row>
    <row r="43" spans="1:11" ht="15.75" customHeight="1">
      <c r="A43" s="28"/>
      <c r="B43" s="4"/>
      <c r="C43" s="4"/>
      <c r="D43" s="27"/>
      <c r="E43" s="4"/>
      <c r="F43" s="27"/>
      <c r="G43" s="4"/>
      <c r="H43" s="16"/>
      <c r="I43" s="4"/>
      <c r="J43" s="16"/>
      <c r="K43" s="3"/>
    </row>
    <row r="44" spans="1:11" ht="15.75" customHeight="1">
      <c r="A44" s="16"/>
      <c r="B44" s="3"/>
      <c r="C44" s="14"/>
      <c r="D44" s="14"/>
      <c r="E44" s="14"/>
      <c r="F44" s="14"/>
      <c r="G44" s="14"/>
      <c r="H44" s="14"/>
      <c r="I44" s="14"/>
      <c r="J44" s="14"/>
      <c r="K44" s="3"/>
    </row>
    <row r="45" spans="1:11" ht="15.75" customHeight="1">
      <c r="A45" s="15"/>
      <c r="B45" s="4"/>
      <c r="C45" s="4"/>
      <c r="D45" s="29"/>
      <c r="E45" s="4"/>
      <c r="F45" s="4"/>
      <c r="G45" s="4"/>
      <c r="H45" s="4"/>
      <c r="I45" s="4"/>
      <c r="J45" s="4"/>
      <c r="K45" s="3"/>
    </row>
    <row r="46" spans="1:11" ht="15.75" customHeight="1">
      <c r="A46" s="15"/>
      <c r="B46" s="4"/>
      <c r="C46" s="3"/>
      <c r="D46" s="3"/>
      <c r="E46" s="3"/>
      <c r="F46" s="3"/>
      <c r="G46" s="30"/>
      <c r="H46" s="3"/>
      <c r="I46" s="3"/>
      <c r="J46" s="3"/>
      <c r="K46" s="3"/>
    </row>
    <row r="47" spans="1:11" ht="15.75" customHeight="1">
      <c r="A47" s="15"/>
      <c r="B47" s="13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>
      <c r="A48" s="15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>
      <c r="A49" s="15"/>
      <c r="B49" s="9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>
      <c r="A50" s="15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>
      <c r="A51" s="15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>
      <c r="A52" s="15"/>
      <c r="B52" s="9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>
      <c r="A53" s="15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>
      <c r="A54" s="15"/>
      <c r="B54" s="13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>
      <c r="A55" s="15"/>
      <c r="B55" s="13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>
      <c r="A56" s="15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>
      <c r="A57" s="15"/>
      <c r="B57" s="13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>
      <c r="A58" s="15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>
      <c r="A59" s="15"/>
      <c r="B59" s="1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>
      <c r="A60" s="15"/>
      <c r="B60" s="1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>
      <c r="A61" s="15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>
      <c r="A62" s="15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>
      <c r="A63" s="15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>
      <c r="A64" s="15"/>
      <c r="B64" s="5"/>
      <c r="C64" s="5"/>
      <c r="D64" s="5"/>
      <c r="E64" s="5"/>
      <c r="F64" s="5"/>
      <c r="G64" s="5"/>
      <c r="H64" s="5"/>
      <c r="I64" s="5"/>
      <c r="J64" s="5"/>
      <c r="K64" s="3"/>
    </row>
    <row r="65" spans="1:11" ht="15.75" customHeight="1">
      <c r="A65" s="16"/>
      <c r="B65" s="7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>
      <c r="A66" s="11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>
      <c r="A67" s="15"/>
      <c r="B67" s="9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>
      <c r="A68" s="18"/>
      <c r="B68" s="1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>
      <c r="A69" s="11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>
      <c r="A70" s="19"/>
      <c r="B70" s="9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>
      <c r="A71" s="3"/>
      <c r="B71" s="7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>
      <c r="A72" s="3"/>
      <c r="B72" s="7"/>
      <c r="C72" s="7"/>
      <c r="D72" s="7"/>
      <c r="E72" s="7"/>
      <c r="F72" s="7"/>
      <c r="G72" s="3"/>
      <c r="H72" s="3"/>
      <c r="I72" s="3"/>
      <c r="J72" s="3"/>
      <c r="K72" s="3"/>
    </row>
    <row r="73" spans="1:11" ht="15.75" customHeight="1">
      <c r="A73" s="24"/>
      <c r="B73" s="7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>
      <c r="A74" s="7"/>
      <c r="B74" s="5"/>
      <c r="C74" s="5"/>
      <c r="D74" s="3"/>
      <c r="E74" s="3"/>
      <c r="F74" s="3"/>
      <c r="G74" s="5"/>
      <c r="H74" s="3"/>
      <c r="I74" s="3"/>
      <c r="J74" s="3"/>
      <c r="K74" s="3"/>
    </row>
    <row r="75" spans="1:11" ht="15.75" customHeight="1">
      <c r="A75" s="7"/>
      <c r="B75" s="5"/>
      <c r="C75" s="5"/>
      <c r="D75" s="3"/>
      <c r="E75" s="3"/>
      <c r="F75" s="3"/>
      <c r="G75" s="5"/>
      <c r="H75" s="3"/>
      <c r="I75" s="3"/>
      <c r="J75" s="3"/>
      <c r="K75" s="3"/>
    </row>
    <row r="76" spans="1:11" ht="18" customHeight="1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>
      <c r="A77" s="7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>
      <c r="A78" s="8"/>
      <c r="B78" s="17"/>
      <c r="C78" s="8"/>
      <c r="D78" s="17"/>
      <c r="E78" s="17"/>
      <c r="F78" s="17"/>
      <c r="G78" s="17"/>
      <c r="H78" s="3"/>
      <c r="I78" s="3"/>
      <c r="J78" s="3"/>
      <c r="K78" s="3"/>
    </row>
    <row r="79" spans="1:1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>
      <c r="A80" s="14"/>
      <c r="B80" s="9"/>
      <c r="C80" s="14"/>
      <c r="D80" s="31"/>
      <c r="E80" s="31"/>
      <c r="F80" s="9"/>
      <c r="G80" s="9"/>
      <c r="H80" s="3"/>
      <c r="I80" s="3"/>
      <c r="J80" s="27"/>
      <c r="K80" s="3"/>
    </row>
    <row r="81" spans="1:11" ht="18" customHeight="1">
      <c r="A81" s="3"/>
      <c r="B81" s="9"/>
      <c r="C81" s="4"/>
      <c r="D81" s="4"/>
      <c r="E81" s="4"/>
      <c r="F81" s="9"/>
      <c r="G81" s="9"/>
      <c r="H81" s="4"/>
      <c r="I81" s="4"/>
      <c r="J81" s="27"/>
      <c r="K81" s="3"/>
    </row>
    <row r="82" spans="1:11" ht="15.75" customHeight="1">
      <c r="A82" s="5"/>
      <c r="B82" s="4"/>
      <c r="C82" s="5"/>
      <c r="D82" s="5"/>
      <c r="E82" s="5"/>
      <c r="F82" s="5"/>
      <c r="G82" s="5"/>
      <c r="H82" s="5"/>
      <c r="I82" s="5"/>
      <c r="J82" s="5"/>
      <c r="K82" s="3"/>
    </row>
    <row r="83" spans="1:11" ht="15.75" customHeight="1">
      <c r="A83" s="5"/>
      <c r="B83" s="22"/>
      <c r="C83" s="5"/>
      <c r="D83" s="5"/>
      <c r="E83" s="5"/>
      <c r="F83" s="5"/>
      <c r="G83" s="5"/>
      <c r="H83" s="5"/>
      <c r="I83" s="5"/>
      <c r="J83" s="5"/>
      <c r="K83" s="3"/>
    </row>
    <row r="84" spans="1:11" ht="15.75" customHeight="1">
      <c r="A84" s="5"/>
      <c r="B84" s="22"/>
      <c r="C84" s="5"/>
      <c r="D84" s="5"/>
      <c r="E84" s="5"/>
      <c r="F84" s="5"/>
      <c r="G84" s="5"/>
      <c r="H84" s="5"/>
      <c r="I84" s="5"/>
      <c r="J84" s="5"/>
      <c r="K84" s="3"/>
    </row>
    <row r="85" spans="1:11" ht="15.75" customHeight="1">
      <c r="A85" s="5"/>
      <c r="B85" s="22"/>
      <c r="C85" s="5"/>
      <c r="D85" s="5"/>
      <c r="E85" s="5"/>
      <c r="F85" s="5"/>
      <c r="G85" s="5"/>
      <c r="H85" s="5"/>
      <c r="I85" s="5"/>
      <c r="J85" s="5"/>
      <c r="K85" s="3"/>
    </row>
    <row r="86" spans="1:11" ht="12.75">
      <c r="A86" s="5"/>
      <c r="B86" s="22"/>
      <c r="C86" s="5"/>
      <c r="D86" s="5"/>
      <c r="E86" s="5"/>
      <c r="F86" s="5"/>
      <c r="G86" s="5"/>
      <c r="H86" s="5"/>
      <c r="I86" s="5"/>
      <c r="J86" s="5"/>
      <c r="K86" s="3"/>
    </row>
    <row r="87" spans="1:11" ht="12.75">
      <c r="A87" s="5"/>
      <c r="B87" s="22"/>
      <c r="C87" s="5"/>
      <c r="D87" s="5"/>
      <c r="E87" s="5"/>
      <c r="F87" s="5"/>
      <c r="G87" s="5"/>
      <c r="H87" s="5"/>
      <c r="I87" s="5"/>
      <c r="J87" s="5"/>
      <c r="K87" s="3"/>
    </row>
    <row r="88" spans="1:11" ht="12.75">
      <c r="A88" s="5"/>
      <c r="B88" s="22"/>
      <c r="C88" s="5"/>
      <c r="D88" s="5"/>
      <c r="E88" s="5"/>
      <c r="F88" s="5"/>
      <c r="G88" s="5"/>
      <c r="H88" s="5"/>
      <c r="I88" s="5"/>
      <c r="J88" s="5"/>
      <c r="K88" s="3"/>
    </row>
    <row r="89" spans="1:11" ht="12.75">
      <c r="A89" s="32"/>
      <c r="B89" s="22"/>
      <c r="C89" s="5"/>
      <c r="D89" s="5"/>
      <c r="E89" s="5"/>
      <c r="F89" s="5"/>
      <c r="G89" s="5"/>
      <c r="H89" s="5"/>
      <c r="I89" s="5"/>
      <c r="J89" s="5"/>
      <c r="K89" s="3"/>
    </row>
    <row r="90" spans="1:11" ht="12.75">
      <c r="A90" s="32"/>
      <c r="B90" s="22"/>
      <c r="C90" s="5"/>
      <c r="D90" s="5"/>
      <c r="E90" s="5"/>
      <c r="F90" s="5"/>
      <c r="G90" s="5"/>
      <c r="H90" s="5"/>
      <c r="I90" s="5"/>
      <c r="J90" s="5"/>
      <c r="K90" s="3"/>
    </row>
    <row r="91" spans="1:11" ht="12.75">
      <c r="A91" s="5"/>
      <c r="B91" s="22"/>
      <c r="C91" s="5"/>
      <c r="D91" s="5"/>
      <c r="E91" s="5"/>
      <c r="F91" s="5"/>
      <c r="G91" s="5"/>
      <c r="H91" s="5"/>
      <c r="I91" s="5"/>
      <c r="J91" s="5"/>
      <c r="K91" s="3"/>
    </row>
    <row r="92" spans="1:11" ht="12.75">
      <c r="A92" s="5"/>
      <c r="B92" s="4"/>
      <c r="C92" s="5"/>
      <c r="D92" s="5"/>
      <c r="E92" s="5"/>
      <c r="F92" s="5"/>
      <c r="G92" s="5"/>
      <c r="H92" s="5"/>
      <c r="I92" s="5"/>
      <c r="J92" s="5"/>
      <c r="K92" s="3"/>
    </row>
    <row r="93" spans="1:11" ht="12.75">
      <c r="A93" s="5"/>
      <c r="B93" s="4"/>
      <c r="C93" s="5"/>
      <c r="D93" s="5"/>
      <c r="E93" s="5"/>
      <c r="F93" s="5"/>
      <c r="G93" s="5"/>
      <c r="H93" s="5"/>
      <c r="I93" s="5"/>
      <c r="J93" s="5"/>
      <c r="K93" s="3"/>
    </row>
    <row r="94" spans="1:11" ht="12.75">
      <c r="A94" s="5"/>
      <c r="B94" s="4"/>
      <c r="C94" s="5"/>
      <c r="D94" s="5"/>
      <c r="E94" s="5"/>
      <c r="F94" s="5"/>
      <c r="G94" s="5"/>
      <c r="H94" s="5"/>
      <c r="I94" s="5"/>
      <c r="J94" s="5"/>
      <c r="K94" s="3"/>
    </row>
    <row r="95" spans="1:11" ht="12.75">
      <c r="A95" s="5"/>
      <c r="B95" s="4"/>
      <c r="C95" s="5"/>
      <c r="D95" s="5"/>
      <c r="E95" s="5"/>
      <c r="F95" s="5"/>
      <c r="G95" s="5"/>
      <c r="H95" s="5"/>
      <c r="I95" s="5"/>
      <c r="J95" s="5"/>
      <c r="K95" s="3"/>
    </row>
    <row r="96" spans="1:11" ht="12.75">
      <c r="A96" s="16"/>
      <c r="B96" s="21"/>
      <c r="C96" s="5"/>
      <c r="D96" s="5"/>
      <c r="E96" s="5"/>
      <c r="F96" s="5"/>
      <c r="G96" s="5"/>
      <c r="H96" s="5"/>
      <c r="I96" s="5"/>
      <c r="J96" s="5"/>
      <c r="K96" s="3"/>
    </row>
    <row r="97" spans="1:11" ht="12.75">
      <c r="A97" s="16"/>
      <c r="B97" s="21"/>
      <c r="C97" s="5"/>
      <c r="D97" s="5"/>
      <c r="E97" s="5"/>
      <c r="F97" s="5"/>
      <c r="G97" s="5"/>
      <c r="H97" s="5"/>
      <c r="I97" s="5"/>
      <c r="J97" s="4"/>
      <c r="K97" s="3"/>
    </row>
    <row r="98" spans="1:11" ht="12.75">
      <c r="A98" s="15"/>
      <c r="B98" s="4"/>
      <c r="C98" s="5"/>
      <c r="D98" s="5"/>
      <c r="E98" s="5"/>
      <c r="F98" s="5"/>
      <c r="G98" s="5"/>
      <c r="H98" s="5"/>
      <c r="I98" s="5"/>
      <c r="J98" s="4"/>
      <c r="K98" s="3"/>
    </row>
    <row r="99" spans="1:11" ht="12.75">
      <c r="A99" s="33"/>
      <c r="B99" s="4"/>
      <c r="C99" s="3"/>
      <c r="D99" s="3"/>
      <c r="E99" s="3"/>
      <c r="F99" s="3"/>
      <c r="G99" s="3"/>
      <c r="H99" s="3"/>
      <c r="I99" s="3"/>
      <c r="J99" s="4"/>
      <c r="K99" s="3"/>
    </row>
    <row r="100" spans="1:11" ht="12.75">
      <c r="A100" s="23"/>
      <c r="B100" s="4"/>
      <c r="C100" s="3"/>
      <c r="D100" s="3"/>
      <c r="E100" s="3"/>
      <c r="F100" s="3"/>
      <c r="G100" s="3"/>
      <c r="H100" s="3"/>
      <c r="I100" s="3"/>
      <c r="J100" s="4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2:10" ht="12.75">
      <c r="B428" s="3"/>
      <c r="C428" s="3"/>
      <c r="D428" s="3"/>
      <c r="E428" s="3"/>
      <c r="F428" s="3"/>
      <c r="G428" s="3"/>
      <c r="H428" s="3"/>
      <c r="I428" s="3"/>
      <c r="J428" s="3"/>
    </row>
  </sheetData>
  <sheetProtection/>
  <mergeCells count="3">
    <mergeCell ref="A2:F2"/>
    <mergeCell ref="B3:C3"/>
    <mergeCell ref="A32:H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Ростовской области</dc:creator>
  <cp:keywords/>
  <dc:description/>
  <cp:lastModifiedBy>user</cp:lastModifiedBy>
  <cp:lastPrinted>2015-07-05T13:14:50Z</cp:lastPrinted>
  <dcterms:created xsi:type="dcterms:W3CDTF">2002-04-16T05:55:18Z</dcterms:created>
  <dcterms:modified xsi:type="dcterms:W3CDTF">2015-07-05T13:17:37Z</dcterms:modified>
  <cp:category/>
  <cp:version/>
  <cp:contentType/>
  <cp:contentStatus/>
</cp:coreProperties>
</file>